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završni  2025 12 mj\"/>
    </mc:Choice>
  </mc:AlternateContent>
  <xr:revisionPtr revIDLastSave="0" documentId="13_ncr:1_{50136F02-9B5E-4E42-A6D8-444B0D51799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G338" i="9"/>
  <c r="F338" i="9"/>
  <c r="E338" i="9"/>
  <c r="B338" i="9" s="1"/>
  <c r="F337" i="9"/>
  <c r="G336" i="9"/>
  <c r="F336" i="9"/>
  <c r="H335" i="9"/>
  <c r="E335" i="9" s="1"/>
  <c r="B335" i="9" s="1"/>
  <c r="G335" i="9"/>
  <c r="F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G318" i="9"/>
  <c r="F318" i="9"/>
  <c r="E318" i="9"/>
  <c r="B318" i="9" s="1"/>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E296" i="9" s="1"/>
  <c r="B296" i="9" s="1"/>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E246" i="9"/>
  <c r="M245" i="9"/>
  <c r="F245" i="9" s="1"/>
  <c r="B245" i="9" s="1"/>
  <c r="L245" i="9"/>
  <c r="E245" i="9"/>
  <c r="M244" i="9"/>
  <c r="L244" i="9"/>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F233" i="9" s="1"/>
  <c r="B233" i="9" s="1"/>
  <c r="L233" i="9"/>
  <c r="E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G165" i="9"/>
  <c r="F165" i="9"/>
  <c r="E165" i="9"/>
  <c r="B165" i="9" s="1"/>
  <c r="H164" i="9"/>
  <c r="E164" i="9" s="1"/>
  <c r="G164" i="9"/>
  <c r="F164" i="9"/>
  <c r="B164" i="9"/>
  <c r="H163" i="9"/>
  <c r="G163" i="9"/>
  <c r="F163" i="9"/>
  <c r="E163" i="9"/>
  <c r="B163" i="9" s="1"/>
  <c r="H162" i="9"/>
  <c r="E162" i="9" s="1"/>
  <c r="G162" i="9"/>
  <c r="F162" i="9"/>
  <c r="B162" i="9"/>
  <c r="H161" i="9"/>
  <c r="G161" i="9"/>
  <c r="F161" i="9"/>
  <c r="E161" i="9"/>
  <c r="B161" i="9" s="1"/>
  <c r="H160" i="9"/>
  <c r="E160" i="9" s="1"/>
  <c r="G160" i="9"/>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H143" i="9"/>
  <c r="G143" i="9"/>
  <c r="F143" i="9"/>
  <c r="E143" i="9"/>
  <c r="B143" i="9" s="1"/>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G111" i="9"/>
  <c r="F111" i="9"/>
  <c r="E111" i="9"/>
  <c r="B111" i="9" s="1"/>
  <c r="H110" i="9"/>
  <c r="E110" i="9" s="1"/>
  <c r="G110" i="9"/>
  <c r="F110" i="9"/>
  <c r="H109" i="9"/>
  <c r="G109" i="9"/>
  <c r="F109" i="9"/>
  <c r="E109" i="9"/>
  <c r="B109" i="9" s="1"/>
  <c r="H108" i="9"/>
  <c r="E108" i="9" s="1"/>
  <c r="G108" i="9"/>
  <c r="F108" i="9"/>
  <c r="H107" i="9"/>
  <c r="G107" i="9"/>
  <c r="F107" i="9"/>
  <c r="E107" i="9"/>
  <c r="B107" i="9" s="1"/>
  <c r="H106" i="9"/>
  <c r="E106" i="9" s="1"/>
  <c r="G106" i="9"/>
  <c r="F106" i="9"/>
  <c r="H105" i="9"/>
  <c r="G105" i="9"/>
  <c r="F105" i="9"/>
  <c r="E105" i="9"/>
  <c r="B105" i="9" s="1"/>
  <c r="H104" i="9"/>
  <c r="E104" i="9" s="1"/>
  <c r="G104" i="9"/>
  <c r="F104" i="9"/>
  <c r="H103" i="9"/>
  <c r="G103" i="9"/>
  <c r="F103" i="9"/>
  <c r="E103" i="9"/>
  <c r="B103" i="9" s="1"/>
  <c r="H102" i="9"/>
  <c r="E102" i="9" s="1"/>
  <c r="G102" i="9"/>
  <c r="F102" i="9"/>
  <c r="H101" i="9"/>
  <c r="G101" i="9"/>
  <c r="F101" i="9"/>
  <c r="E101" i="9"/>
  <c r="B101" i="9" s="1"/>
  <c r="H100" i="9"/>
  <c r="E100" i="9" s="1"/>
  <c r="G100" i="9"/>
  <c r="F100" i="9"/>
  <c r="H99" i="9"/>
  <c r="G99" i="9"/>
  <c r="F99" i="9"/>
  <c r="E99" i="9"/>
  <c r="B99" i="9" s="1"/>
  <c r="H98" i="9"/>
  <c r="E98" i="9" s="1"/>
  <c r="G98" i="9"/>
  <c r="F98" i="9"/>
  <c r="H97" i="9"/>
  <c r="G97" i="9"/>
  <c r="F97" i="9"/>
  <c r="E97" i="9"/>
  <c r="B97" i="9" s="1"/>
  <c r="H96" i="9"/>
  <c r="E96" i="9" s="1"/>
  <c r="G96" i="9"/>
  <c r="F96" i="9"/>
  <c r="H95" i="9"/>
  <c r="G95" i="9"/>
  <c r="F95" i="9"/>
  <c r="E95" i="9"/>
  <c r="B95" i="9" s="1"/>
  <c r="H94" i="9"/>
  <c r="E94" i="9" s="1"/>
  <c r="G94" i="9"/>
  <c r="F94" i="9"/>
  <c r="H93" i="9"/>
  <c r="G93" i="9"/>
  <c r="F93" i="9"/>
  <c r="E93" i="9"/>
  <c r="B93" i="9" s="1"/>
  <c r="H92" i="9"/>
  <c r="E92" i="9" s="1"/>
  <c r="G92" i="9"/>
  <c r="F92" i="9"/>
  <c r="H91" i="9"/>
  <c r="G91" i="9"/>
  <c r="F91" i="9"/>
  <c r="E91" i="9"/>
  <c r="B91" i="9" s="1"/>
  <c r="H90" i="9"/>
  <c r="E90" i="9" s="1"/>
  <c r="G90" i="9"/>
  <c r="F90" i="9"/>
  <c r="H89" i="9"/>
  <c r="G89" i="9"/>
  <c r="F89" i="9"/>
  <c r="E89" i="9"/>
  <c r="B89" i="9" s="1"/>
  <c r="H88" i="9"/>
  <c r="E88" i="9" s="1"/>
  <c r="G88" i="9"/>
  <c r="F88" i="9"/>
  <c r="H87" i="9"/>
  <c r="G87" i="9"/>
  <c r="F87" i="9"/>
  <c r="E87" i="9"/>
  <c r="B87" i="9" s="1"/>
  <c r="H86" i="9"/>
  <c r="E86" i="9" s="1"/>
  <c r="G86" i="9"/>
  <c r="F86" i="9"/>
  <c r="H85" i="9"/>
  <c r="G85" i="9"/>
  <c r="F85" i="9"/>
  <c r="E85" i="9"/>
  <c r="B85" i="9" s="1"/>
  <c r="H84" i="9"/>
  <c r="E84" i="9" s="1"/>
  <c r="G84" i="9"/>
  <c r="F84" i="9"/>
  <c r="H83" i="9"/>
  <c r="G83" i="9"/>
  <c r="F83" i="9"/>
  <c r="E83" i="9"/>
  <c r="B83" i="9" s="1"/>
  <c r="H82" i="9"/>
  <c r="E82" i="9" s="1"/>
  <c r="G82" i="9"/>
  <c r="F82" i="9"/>
  <c r="H81" i="9"/>
  <c r="G81" i="9"/>
  <c r="F81" i="9"/>
  <c r="E81" i="9"/>
  <c r="B81" i="9" s="1"/>
  <c r="H80" i="9"/>
  <c r="E80" i="9" s="1"/>
  <c r="G80" i="9"/>
  <c r="F80" i="9"/>
  <c r="H79" i="9"/>
  <c r="G79" i="9"/>
  <c r="F79" i="9"/>
  <c r="E79" i="9"/>
  <c r="B79" i="9" s="1"/>
  <c r="H78" i="9"/>
  <c r="E78" i="9" s="1"/>
  <c r="G78" i="9"/>
  <c r="F78" i="9"/>
  <c r="H77" i="9"/>
  <c r="G77" i="9"/>
  <c r="F77" i="9"/>
  <c r="E77" i="9"/>
  <c r="B77" i="9" s="1"/>
  <c r="H76" i="9"/>
  <c r="E76" i="9" s="1"/>
  <c r="G76" i="9"/>
  <c r="F76" i="9"/>
  <c r="H75" i="9"/>
  <c r="G75" i="9"/>
  <c r="F75" i="9"/>
  <c r="E75" i="9"/>
  <c r="B75" i="9" s="1"/>
  <c r="H74" i="9"/>
  <c r="E74" i="9" s="1"/>
  <c r="G74" i="9"/>
  <c r="F74" i="9"/>
  <c r="H73" i="9"/>
  <c r="G73" i="9"/>
  <c r="F73" i="9"/>
  <c r="E73" i="9"/>
  <c r="B73" i="9" s="1"/>
  <c r="H72" i="9"/>
  <c r="E72" i="9" s="1"/>
  <c r="G72" i="9"/>
  <c r="F72" i="9"/>
  <c r="H71" i="9"/>
  <c r="G71" i="9"/>
  <c r="F71" i="9"/>
  <c r="E71" i="9"/>
  <c r="B71" i="9" s="1"/>
  <c r="H70" i="9"/>
  <c r="E70" i="9" s="1"/>
  <c r="G70" i="9"/>
  <c r="F70" i="9"/>
  <c r="H69" i="9"/>
  <c r="G69" i="9"/>
  <c r="F69" i="9"/>
  <c r="E69" i="9"/>
  <c r="B69" i="9" s="1"/>
  <c r="H68" i="9"/>
  <c r="E68" i="9" s="1"/>
  <c r="G68" i="9"/>
  <c r="F68" i="9"/>
  <c r="H67" i="9"/>
  <c r="E67" i="9" s="1"/>
  <c r="B67" i="9" s="1"/>
  <c r="G67" i="9"/>
  <c r="F67" i="9"/>
  <c r="H66" i="9"/>
  <c r="E66" i="9" s="1"/>
  <c r="G66" i="9"/>
  <c r="F66" i="9"/>
  <c r="H65" i="9"/>
  <c r="E65" i="9" s="1"/>
  <c r="B65" i="9" s="1"/>
  <c r="G65" i="9"/>
  <c r="F65" i="9"/>
  <c r="H64" i="9"/>
  <c r="E64" i="9" s="1"/>
  <c r="G64" i="9"/>
  <c r="F64" i="9"/>
  <c r="H63" i="9"/>
  <c r="G63" i="9"/>
  <c r="F63" i="9"/>
  <c r="E63" i="9"/>
  <c r="B63" i="9" s="1"/>
  <c r="H62" i="9"/>
  <c r="E62" i="9" s="1"/>
  <c r="G62" i="9"/>
  <c r="F62" i="9"/>
  <c r="H61" i="9"/>
  <c r="G61" i="9"/>
  <c r="F61" i="9"/>
  <c r="E61" i="9"/>
  <c r="B61" i="9" s="1"/>
  <c r="H60" i="9"/>
  <c r="E60" i="9" s="1"/>
  <c r="G60" i="9"/>
  <c r="F60" i="9"/>
  <c r="H59" i="9"/>
  <c r="E59" i="9" s="1"/>
  <c r="B59" i="9" s="1"/>
  <c r="G59" i="9"/>
  <c r="F59" i="9"/>
  <c r="H58" i="9"/>
  <c r="E58" i="9" s="1"/>
  <c r="G58" i="9"/>
  <c r="F58" i="9"/>
  <c r="H57" i="9"/>
  <c r="E57" i="9" s="1"/>
  <c r="B57" i="9" s="1"/>
  <c r="G57" i="9"/>
  <c r="F57" i="9"/>
  <c r="H56" i="9"/>
  <c r="E56" i="9" s="1"/>
  <c r="G56" i="9"/>
  <c r="F56" i="9"/>
  <c r="H55" i="9"/>
  <c r="G55" i="9"/>
  <c r="F55" i="9"/>
  <c r="E55" i="9"/>
  <c r="B55" i="9" s="1"/>
  <c r="H54" i="9"/>
  <c r="E54" i="9" s="1"/>
  <c r="G54" i="9"/>
  <c r="F54" i="9"/>
  <c r="H53" i="9"/>
  <c r="E53" i="9" s="1"/>
  <c r="B53" i="9" s="1"/>
  <c r="G53" i="9"/>
  <c r="F53" i="9"/>
  <c r="H52" i="9"/>
  <c r="E52" i="9" s="1"/>
  <c r="G52" i="9"/>
  <c r="F52" i="9"/>
  <c r="H51" i="9"/>
  <c r="E51" i="9" s="1"/>
  <c r="B51" i="9" s="1"/>
  <c r="G51" i="9"/>
  <c r="F51" i="9"/>
  <c r="H50" i="9"/>
  <c r="E50" i="9" s="1"/>
  <c r="G50" i="9"/>
  <c r="F50" i="9"/>
  <c r="H49" i="9"/>
  <c r="G49" i="9"/>
  <c r="F49" i="9"/>
  <c r="E49" i="9"/>
  <c r="B49" i="9" s="1"/>
  <c r="H48" i="9"/>
  <c r="E48" i="9" s="1"/>
  <c r="G48" i="9"/>
  <c r="F48" i="9"/>
  <c r="H47" i="9"/>
  <c r="E47" i="9" s="1"/>
  <c r="B47" i="9" s="1"/>
  <c r="G47" i="9"/>
  <c r="F47" i="9"/>
  <c r="H46" i="9"/>
  <c r="E46" i="9" s="1"/>
  <c r="G46" i="9"/>
  <c r="F46" i="9"/>
  <c r="H45" i="9"/>
  <c r="E45" i="9" s="1"/>
  <c r="B45" i="9" s="1"/>
  <c r="G45" i="9"/>
  <c r="F45" i="9"/>
  <c r="H44" i="9"/>
  <c r="E44" i="9" s="1"/>
  <c r="G44" i="9"/>
  <c r="F44" i="9"/>
  <c r="H43" i="9"/>
  <c r="G43" i="9"/>
  <c r="F43" i="9"/>
  <c r="E43" i="9"/>
  <c r="B43" i="9" s="1"/>
  <c r="H42" i="9"/>
  <c r="E42" i="9" s="1"/>
  <c r="G42" i="9"/>
  <c r="F42" i="9"/>
  <c r="H41" i="9"/>
  <c r="E41" i="9" s="1"/>
  <c r="B41" i="9" s="1"/>
  <c r="G41" i="9"/>
  <c r="F41" i="9"/>
  <c r="H40" i="9"/>
  <c r="E40" i="9" s="1"/>
  <c r="G40" i="9"/>
  <c r="F40" i="9"/>
  <c r="H39" i="9"/>
  <c r="G39" i="9"/>
  <c r="F39" i="9"/>
  <c r="E39" i="9"/>
  <c r="B39" i="9" s="1"/>
  <c r="H38" i="9"/>
  <c r="E38" i="9" s="1"/>
  <c r="G38" i="9"/>
  <c r="F38" i="9"/>
  <c r="H37" i="9"/>
  <c r="G37" i="9"/>
  <c r="F37" i="9"/>
  <c r="H36" i="9"/>
  <c r="G36" i="9"/>
  <c r="F36" i="9"/>
  <c r="H35" i="9"/>
  <c r="E35" i="9" s="1"/>
  <c r="B35" i="9" s="1"/>
  <c r="G35" i="9"/>
  <c r="F35" i="9"/>
  <c r="H34" i="9"/>
  <c r="E34" i="9" s="1"/>
  <c r="G34" i="9"/>
  <c r="F34" i="9"/>
  <c r="H33" i="9"/>
  <c r="E33" i="9" s="1"/>
  <c r="B33" i="9" s="1"/>
  <c r="G33" i="9"/>
  <c r="F33" i="9"/>
  <c r="H32" i="9"/>
  <c r="E32" i="9" s="1"/>
  <c r="G32" i="9"/>
  <c r="F32" i="9"/>
  <c r="H31" i="9"/>
  <c r="G31" i="9"/>
  <c r="F31" i="9"/>
  <c r="H30" i="9"/>
  <c r="E30" i="9" s="1"/>
  <c r="G30" i="9"/>
  <c r="F30" i="9"/>
  <c r="H29" i="9"/>
  <c r="E29" i="9" s="1"/>
  <c r="B29" i="9" s="1"/>
  <c r="G29" i="9"/>
  <c r="F29" i="9"/>
  <c r="H28" i="9"/>
  <c r="E28" i="9" s="1"/>
  <c r="G28" i="9"/>
  <c r="F28" i="9"/>
  <c r="H27" i="9"/>
  <c r="E27" i="9" s="1"/>
  <c r="B27" i="9" s="1"/>
  <c r="G27" i="9"/>
  <c r="F27" i="9"/>
  <c r="H26" i="9"/>
  <c r="E26" i="9" s="1"/>
  <c r="G26" i="9"/>
  <c r="F26" i="9"/>
  <c r="H25" i="9"/>
  <c r="G25" i="9"/>
  <c r="F25" i="9"/>
  <c r="E25" i="9"/>
  <c r="B25" i="9" s="1"/>
  <c r="F24" i="9"/>
  <c r="F4" i="9"/>
  <c r="O3" i="9"/>
  <c r="G296" i="9" s="1"/>
  <c r="I3" i="9"/>
  <c r="H3" i="9"/>
  <c r="G3" i="9"/>
  <c r="D104" i="8"/>
  <c r="I41" i="3" s="1"/>
  <c r="D97" i="8"/>
  <c r="D92" i="8"/>
  <c r="C1669" i="1" s="1"/>
  <c r="H1669" i="1" s="1"/>
  <c r="D87" i="8"/>
  <c r="C1664" i="1" s="1"/>
  <c r="D82" i="8"/>
  <c r="D77" i="8"/>
  <c r="C1654" i="1" s="1"/>
  <c r="D72" i="8"/>
  <c r="D67" i="8"/>
  <c r="D62" i="8"/>
  <c r="D57" i="8"/>
  <c r="C1634" i="1" s="1"/>
  <c r="D52" i="8"/>
  <c r="D46" i="8"/>
  <c r="D37" i="8"/>
  <c r="D27" i="8"/>
  <c r="D25" i="8" s="1"/>
  <c r="C1602" i="1" s="1"/>
  <c r="D18" i="8"/>
  <c r="C1595" i="1" s="1"/>
  <c r="H1595" i="1" s="1"/>
  <c r="D8" i="8"/>
  <c r="D6" i="8" s="1"/>
  <c r="E44" i="7"/>
  <c r="D44" i="7"/>
  <c r="H36" i="3" s="1"/>
  <c r="E39" i="7"/>
  <c r="D39" i="7"/>
  <c r="E38" i="7"/>
  <c r="D38" i="7"/>
  <c r="H35" i="3" s="1"/>
  <c r="E30" i="7"/>
  <c r="D30" i="7"/>
  <c r="E23" i="7"/>
  <c r="D23" i="7"/>
  <c r="C1556" i="1" s="1"/>
  <c r="E22" i="7"/>
  <c r="D22" i="7"/>
  <c r="H34" i="3" s="1"/>
  <c r="E14" i="7"/>
  <c r="D14" i="7"/>
  <c r="C1547" i="1" s="1"/>
  <c r="E7" i="7"/>
  <c r="D7" i="7"/>
  <c r="C1540" i="1" s="1"/>
  <c r="E6" i="7"/>
  <c r="D6" i="7"/>
  <c r="C1539" i="1" s="1"/>
  <c r="E5" i="7"/>
  <c r="F140" i="6"/>
  <c r="F139" i="6"/>
  <c r="F138" i="6"/>
  <c r="F137" i="6"/>
  <c r="F136" i="6"/>
  <c r="F135" i="6"/>
  <c r="F134" i="6"/>
  <c r="F133" i="6"/>
  <c r="F132" i="6"/>
  <c r="F131" i="6"/>
  <c r="E130" i="6"/>
  <c r="D130" i="6"/>
  <c r="E129" i="6"/>
  <c r="F128" i="6"/>
  <c r="F127" i="6"/>
  <c r="F126" i="6"/>
  <c r="F125" i="6"/>
  <c r="F124" i="6"/>
  <c r="F123" i="6"/>
  <c r="E122" i="6"/>
  <c r="D122" i="6"/>
  <c r="C1518" i="1" s="1"/>
  <c r="F121" i="6"/>
  <c r="F120" i="6"/>
  <c r="F119" i="6"/>
  <c r="E118" i="6"/>
  <c r="D118" i="6"/>
  <c r="F117" i="6"/>
  <c r="F116" i="6"/>
  <c r="E115" i="6"/>
  <c r="E114" i="6" s="1"/>
  <c r="I30" i="3"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C1490" i="1" s="1"/>
  <c r="F93" i="6"/>
  <c r="F92" i="6"/>
  <c r="F91" i="6"/>
  <c r="E90" i="6"/>
  <c r="D90" i="6"/>
  <c r="F88" i="6"/>
  <c r="F87" i="6"/>
  <c r="F86" i="6"/>
  <c r="F85" i="6"/>
  <c r="F84" i="6"/>
  <c r="F83" i="6"/>
  <c r="E82" i="6"/>
  <c r="D82" i="6"/>
  <c r="C1478" i="1"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C1450" i="1" s="1"/>
  <c r="F53" i="6"/>
  <c r="F52" i="6"/>
  <c r="F51" i="6"/>
  <c r="E50" i="6"/>
  <c r="D50" i="6"/>
  <c r="C1446" i="1"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C1424" i="1" s="1"/>
  <c r="G1424" i="1" s="1"/>
  <c r="F27" i="6"/>
  <c r="F26" i="6"/>
  <c r="F25" i="6"/>
  <c r="F24" i="6"/>
  <c r="F23" i="6"/>
  <c r="E22" i="6"/>
  <c r="D22" i="6"/>
  <c r="C1418" i="1"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H1268" i="1" s="1"/>
  <c r="D264" i="5"/>
  <c r="F264" i="5" s="1"/>
  <c r="F263" i="5"/>
  <c r="F262" i="5"/>
  <c r="F261" i="5"/>
  <c r="E260" i="5"/>
  <c r="D1264" i="1" s="1"/>
  <c r="H1264" i="1" s="1"/>
  <c r="D260" i="5"/>
  <c r="F259" i="5"/>
  <c r="F258" i="5"/>
  <c r="F257" i="5"/>
  <c r="E256" i="5"/>
  <c r="D1260" i="1" s="1"/>
  <c r="H1260" i="1" s="1"/>
  <c r="D256" i="5"/>
  <c r="D255" i="5" s="1"/>
  <c r="F254" i="5"/>
  <c r="F253" i="5"/>
  <c r="E252" i="5"/>
  <c r="D1256" i="1" s="1"/>
  <c r="H1256" i="1" s="1"/>
  <c r="D252" i="5"/>
  <c r="F250" i="5"/>
  <c r="F249" i="5"/>
  <c r="E248" i="5"/>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E203" i="5" s="1"/>
  <c r="H338" i="9" s="1"/>
  <c r="D211" i="5"/>
  <c r="F211" i="5" s="1"/>
  <c r="F210" i="5"/>
  <c r="F209" i="5"/>
  <c r="F208" i="5"/>
  <c r="F207" i="5"/>
  <c r="F206" i="5"/>
  <c r="F205" i="5"/>
  <c r="E204" i="5"/>
  <c r="D204" i="5"/>
  <c r="D203" i="5" s="1"/>
  <c r="F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D178" i="5" s="1"/>
  <c r="F180" i="5"/>
  <c r="F179" i="5"/>
  <c r="E178" i="5"/>
  <c r="D177" i="5"/>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D1140" i="1"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F70" i="5"/>
  <c r="D70" i="5"/>
  <c r="F68" i="5"/>
  <c r="F67" i="5"/>
  <c r="F66" i="5"/>
  <c r="F65" i="5"/>
  <c r="F64" i="5"/>
  <c r="E63" i="5"/>
  <c r="D63" i="5"/>
  <c r="F63" i="5" s="1"/>
  <c r="F62" i="5"/>
  <c r="F61" i="5"/>
  <c r="F60" i="5"/>
  <c r="F59" i="5"/>
  <c r="F58" i="5"/>
  <c r="F57" i="5"/>
  <c r="E56" i="5"/>
  <c r="D56" i="5"/>
  <c r="C1061" i="1" s="1"/>
  <c r="F55" i="5"/>
  <c r="F54" i="5"/>
  <c r="F53" i="5"/>
  <c r="E52" i="5"/>
  <c r="D52" i="5"/>
  <c r="C1057" i="1"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C649" i="1" s="1"/>
  <c r="F655" i="4"/>
  <c r="F654" i="4"/>
  <c r="F653" i="4"/>
  <c r="F651" i="4"/>
  <c r="D647" i="4"/>
  <c r="F642" i="4"/>
  <c r="F641" i="4"/>
  <c r="F638" i="4"/>
  <c r="F637" i="4"/>
  <c r="E636" i="4"/>
  <c r="D636" i="4"/>
  <c r="F636" i="4" s="1"/>
  <c r="F635" i="4"/>
  <c r="F634" i="4"/>
  <c r="E633" i="4"/>
  <c r="D633" i="4"/>
  <c r="C627" i="1" s="1"/>
  <c r="F632" i="4"/>
  <c r="F631" i="4"/>
  <c r="E630" i="4"/>
  <c r="D630" i="4"/>
  <c r="F630" i="4" s="1"/>
  <c r="D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E594" i="4"/>
  <c r="E584" i="4" s="1"/>
  <c r="D594" i="4"/>
  <c r="F594" i="4" s="1"/>
  <c r="F593" i="4"/>
  <c r="F592" i="4"/>
  <c r="E591" i="4"/>
  <c r="D591" i="4"/>
  <c r="C585" i="1" s="1"/>
  <c r="F590" i="4"/>
  <c r="E589" i="4"/>
  <c r="D589" i="4"/>
  <c r="C583" i="1" s="1"/>
  <c r="G583" i="1" s="1"/>
  <c r="F588" i="4"/>
  <c r="F587" i="4"/>
  <c r="F586" i="4"/>
  <c r="E585" i="4"/>
  <c r="D585" i="4"/>
  <c r="F583" i="4"/>
  <c r="F582" i="4"/>
  <c r="E581" i="4"/>
  <c r="D581" i="4"/>
  <c r="F580" i="4"/>
  <c r="F579" i="4"/>
  <c r="E578" i="4"/>
  <c r="D578" i="4"/>
  <c r="F578" i="4" s="1"/>
  <c r="F577" i="4"/>
  <c r="F576" i="4"/>
  <c r="E575" i="4"/>
  <c r="D575" i="4"/>
  <c r="F575" i="4" s="1"/>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C551" i="1"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E522" i="4" s="1"/>
  <c r="D532" i="4"/>
  <c r="F532" i="4" s="1"/>
  <c r="F531" i="4"/>
  <c r="F530"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G180" i="9"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3" i="1" s="1"/>
  <c r="D428" i="4"/>
  <c r="E427" i="4"/>
  <c r="D422" i="1" s="1"/>
  <c r="D427" i="4"/>
  <c r="D648"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D368" i="1" s="1"/>
  <c r="F372" i="4"/>
  <c r="F371" i="4"/>
  <c r="F370" i="4"/>
  <c r="F369" i="4"/>
  <c r="F368" i="4"/>
  <c r="F367" i="4"/>
  <c r="E366" i="4"/>
  <c r="D366" i="4"/>
  <c r="F366" i="4" s="1"/>
  <c r="F365" i="4"/>
  <c r="F364" i="4"/>
  <c r="F363" i="4"/>
  <c r="E362" i="4"/>
  <c r="D362" i="4"/>
  <c r="D361" i="4" s="1"/>
  <c r="F361"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D316" i="1" s="1"/>
  <c r="F320" i="4"/>
  <c r="F319" i="4"/>
  <c r="F318" i="4"/>
  <c r="F317" i="4"/>
  <c r="F316" i="4"/>
  <c r="F315" i="4"/>
  <c r="E314" i="4"/>
  <c r="D314" i="4"/>
  <c r="F314" i="4" s="1"/>
  <c r="F313" i="4"/>
  <c r="F312" i="4"/>
  <c r="F311" i="4"/>
  <c r="E310" i="4"/>
  <c r="D310" i="4"/>
  <c r="D309" i="4" s="1"/>
  <c r="F309" i="4" s="1"/>
  <c r="E309" i="4"/>
  <c r="E308"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D273" i="4"/>
  <c r="F272" i="4"/>
  <c r="F271" i="4"/>
  <c r="F270" i="4"/>
  <c r="E269" i="4"/>
  <c r="E262" i="4" s="1"/>
  <c r="D258" i="1" s="1"/>
  <c r="D269" i="4"/>
  <c r="F269" i="4" s="1"/>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D226" i="1" s="1"/>
  <c r="F229" i="4"/>
  <c r="F228" i="4"/>
  <c r="F227" i="4"/>
  <c r="F226" i="4"/>
  <c r="E225" i="4"/>
  <c r="D221" i="1" s="1"/>
  <c r="D225" i="4"/>
  <c r="F225" i="4" s="1"/>
  <c r="F224" i="4"/>
  <c r="F223" i="4"/>
  <c r="E222" i="4"/>
  <c r="D222" i="4"/>
  <c r="F222" i="4" s="1"/>
  <c r="F221" i="4"/>
  <c r="D221" i="4"/>
  <c r="F220" i="4"/>
  <c r="F219" i="4"/>
  <c r="F218" i="4"/>
  <c r="F217" i="4"/>
  <c r="E216" i="4"/>
  <c r="D216" i="4"/>
  <c r="F215" i="4"/>
  <c r="F214" i="4"/>
  <c r="F213" i="4"/>
  <c r="F212" i="4"/>
  <c r="F211" i="4"/>
  <c r="F210" i="4"/>
  <c r="F209" i="4"/>
  <c r="E208" i="4"/>
  <c r="D204" i="1" s="1"/>
  <c r="D208" i="4"/>
  <c r="F208" i="4" s="1"/>
  <c r="F207" i="4"/>
  <c r="F206" i="4"/>
  <c r="F205" i="4"/>
  <c r="F204" i="4"/>
  <c r="E203" i="4"/>
  <c r="D199" i="1" s="1"/>
  <c r="D203" i="4"/>
  <c r="D202" i="4" s="1"/>
  <c r="F201" i="4"/>
  <c r="F200" i="4"/>
  <c r="F199" i="4"/>
  <c r="F198" i="4"/>
  <c r="F197" i="4"/>
  <c r="F196" i="4"/>
  <c r="F195" i="4"/>
  <c r="E194" i="4"/>
  <c r="D190" i="1" s="1"/>
  <c r="G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37" i="1" s="1"/>
  <c r="D141" i="4"/>
  <c r="D140" i="4" s="1"/>
  <c r="F140" i="4" s="1"/>
  <c r="F139" i="4"/>
  <c r="F138" i="4"/>
  <c r="F137" i="4"/>
  <c r="F136" i="4"/>
  <c r="E135" i="4"/>
  <c r="D131" i="1" s="1"/>
  <c r="D135" i="4"/>
  <c r="D134" i="4" s="1"/>
  <c r="E134" i="4"/>
  <c r="D130" i="1" s="1"/>
  <c r="F133" i="4"/>
  <c r="F132" i="4"/>
  <c r="F131" i="4"/>
  <c r="F130" i="4"/>
  <c r="E129" i="4"/>
  <c r="D129" i="4"/>
  <c r="F129" i="4" s="1"/>
  <c r="F128" i="4"/>
  <c r="F127" i="4"/>
  <c r="E126" i="4"/>
  <c r="E125" i="4" s="1"/>
  <c r="D121" i="1" s="1"/>
  <c r="D126" i="4"/>
  <c r="F125" i="4"/>
  <c r="D125" i="4"/>
  <c r="F124" i="4"/>
  <c r="F123" i="4"/>
  <c r="F122" i="4"/>
  <c r="F121" i="4"/>
  <c r="E120" i="4"/>
  <c r="D120" i="4"/>
  <c r="F120" i="4" s="1"/>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D82" i="4" s="1"/>
  <c r="F82" i="4" s="1"/>
  <c r="F81" i="4"/>
  <c r="F80" i="4"/>
  <c r="F79" i="4"/>
  <c r="F78" i="4"/>
  <c r="E77" i="4"/>
  <c r="D73" i="1" s="1"/>
  <c r="D77" i="4"/>
  <c r="F76" i="4"/>
  <c r="F75" i="4"/>
  <c r="E74" i="4"/>
  <c r="D70" i="1" s="1"/>
  <c r="D74" i="4"/>
  <c r="F74" i="4" s="1"/>
  <c r="F73" i="4"/>
  <c r="F72" i="4"/>
  <c r="E71" i="4"/>
  <c r="D71" i="4"/>
  <c r="F71" i="4" s="1"/>
  <c r="F70" i="4"/>
  <c r="F69" i="4"/>
  <c r="E68" i="4"/>
  <c r="D68" i="4"/>
  <c r="F67" i="4"/>
  <c r="F66" i="4"/>
  <c r="F65" i="4"/>
  <c r="E64" i="4"/>
  <c r="D64" i="4"/>
  <c r="F64" i="4" s="1"/>
  <c r="F63" i="4"/>
  <c r="F62" i="4"/>
  <c r="E61" i="4"/>
  <c r="D61" i="4"/>
  <c r="F61" i="4" s="1"/>
  <c r="F60" i="4"/>
  <c r="F59" i="4"/>
  <c r="E58" i="4"/>
  <c r="D54" i="1" s="1"/>
  <c r="D58" i="4"/>
  <c r="F58" i="4" s="1"/>
  <c r="F57" i="4"/>
  <c r="F56" i="4"/>
  <c r="F55" i="4"/>
  <c r="F54" i="4"/>
  <c r="E53" i="4"/>
  <c r="D53" i="4"/>
  <c r="D49" i="4" s="1"/>
  <c r="F52" i="4"/>
  <c r="F51" i="4"/>
  <c r="E50" i="4"/>
  <c r="D46" i="1" s="1"/>
  <c r="D50" i="4"/>
  <c r="F50" i="4" s="1"/>
  <c r="F48" i="4"/>
  <c r="F47" i="4"/>
  <c r="F46" i="4"/>
  <c r="F45" i="4"/>
  <c r="E44" i="4"/>
  <c r="E43" i="4" s="1"/>
  <c r="D44" i="4"/>
  <c r="F44" i="4" s="1"/>
  <c r="D43" i="4"/>
  <c r="F43" i="4" s="1"/>
  <c r="F42" i="4"/>
  <c r="F41" i="4"/>
  <c r="F40" i="4"/>
  <c r="E39" i="4"/>
  <c r="D35" i="1" s="1"/>
  <c r="D39" i="4"/>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D8" i="4"/>
  <c r="F8" i="4" s="1"/>
  <c r="G41" i="3"/>
  <c r="B41" i="3"/>
  <c r="G40" i="3"/>
  <c r="B40" i="3"/>
  <c r="G39" i="3"/>
  <c r="B39" i="3"/>
  <c r="H38" i="3"/>
  <c r="G38" i="3"/>
  <c r="B38" i="3"/>
  <c r="I36" i="3"/>
  <c r="G36" i="3"/>
  <c r="B36" i="3"/>
  <c r="I35" i="3"/>
  <c r="G35" i="3"/>
  <c r="B35" i="3"/>
  <c r="I34" i="3"/>
  <c r="G34" i="3"/>
  <c r="B34" i="3"/>
  <c r="I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C1682" i="1"/>
  <c r="C1680" i="1"/>
  <c r="G1679" i="1"/>
  <c r="C1679" i="1"/>
  <c r="H1679" i="1" s="1"/>
  <c r="C1678" i="1"/>
  <c r="G1677" i="1"/>
  <c r="C1677" i="1"/>
  <c r="H1677" i="1" s="1"/>
  <c r="C1676" i="1"/>
  <c r="G1675" i="1"/>
  <c r="C1675" i="1"/>
  <c r="H1675" i="1" s="1"/>
  <c r="C1674" i="1"/>
  <c r="G1673" i="1"/>
  <c r="C1673" i="1"/>
  <c r="H1673" i="1" s="1"/>
  <c r="C1672" i="1"/>
  <c r="G1671" i="1"/>
  <c r="C1671" i="1"/>
  <c r="H1671" i="1" s="1"/>
  <c r="C1670" i="1"/>
  <c r="C1668" i="1"/>
  <c r="G1667" i="1"/>
  <c r="C1667" i="1"/>
  <c r="H1667" i="1" s="1"/>
  <c r="C1666" i="1"/>
  <c r="C1665" i="1"/>
  <c r="H1665" i="1" s="1"/>
  <c r="G1663" i="1"/>
  <c r="C1663" i="1"/>
  <c r="H1663" i="1" s="1"/>
  <c r="C1662" i="1"/>
  <c r="G1661" i="1"/>
  <c r="C1661" i="1"/>
  <c r="H1661" i="1" s="1"/>
  <c r="C1660" i="1"/>
  <c r="G1659" i="1"/>
  <c r="C1659" i="1"/>
  <c r="H1659" i="1" s="1"/>
  <c r="C1658" i="1"/>
  <c r="G1657" i="1"/>
  <c r="C1657" i="1"/>
  <c r="H1657" i="1" s="1"/>
  <c r="C1656" i="1"/>
  <c r="C1655" i="1"/>
  <c r="H1655" i="1" s="1"/>
  <c r="G1653" i="1"/>
  <c r="C1653" i="1"/>
  <c r="H1653" i="1" s="1"/>
  <c r="C1652" i="1"/>
  <c r="G1651" i="1"/>
  <c r="C1651" i="1"/>
  <c r="H1651" i="1" s="1"/>
  <c r="C1650" i="1"/>
  <c r="G1649" i="1"/>
  <c r="C1649" i="1"/>
  <c r="H1649" i="1" s="1"/>
  <c r="C1648" i="1"/>
  <c r="G1647" i="1"/>
  <c r="C1647" i="1"/>
  <c r="H1647" i="1" s="1"/>
  <c r="C1646" i="1"/>
  <c r="G1645" i="1"/>
  <c r="C1645" i="1"/>
  <c r="H1645" i="1" s="1"/>
  <c r="C1644" i="1"/>
  <c r="G1643" i="1"/>
  <c r="C1643" i="1"/>
  <c r="H1643" i="1" s="1"/>
  <c r="C1642" i="1"/>
  <c r="G1641" i="1"/>
  <c r="C1641" i="1"/>
  <c r="H1641" i="1" s="1"/>
  <c r="C1640" i="1"/>
  <c r="C1639" i="1"/>
  <c r="H1639" i="1" s="1"/>
  <c r="C1638" i="1"/>
  <c r="G1637" i="1"/>
  <c r="C1637" i="1"/>
  <c r="H1637" i="1" s="1"/>
  <c r="C1636" i="1"/>
  <c r="C1635" i="1"/>
  <c r="H1635" i="1" s="1"/>
  <c r="G1633" i="1"/>
  <c r="C1633" i="1"/>
  <c r="H1633" i="1" s="1"/>
  <c r="C1632" i="1"/>
  <c r="C1631" i="1"/>
  <c r="H1631" i="1" s="1"/>
  <c r="C1630" i="1"/>
  <c r="G1627" i="1"/>
  <c r="C1627" i="1"/>
  <c r="H1627" i="1" s="1"/>
  <c r="C1626" i="1"/>
  <c r="G1625" i="1"/>
  <c r="C1625" i="1"/>
  <c r="H1625" i="1" s="1"/>
  <c r="C1624" i="1"/>
  <c r="C1620" i="1"/>
  <c r="G1619" i="1"/>
  <c r="C1619" i="1"/>
  <c r="H1619" i="1" s="1"/>
  <c r="C1618" i="1"/>
  <c r="G1617" i="1"/>
  <c r="C1617" i="1"/>
  <c r="H1617" i="1" s="1"/>
  <c r="C1616" i="1"/>
  <c r="G1615" i="1"/>
  <c r="C1615" i="1"/>
  <c r="H1615" i="1" s="1"/>
  <c r="C1614" i="1"/>
  <c r="G1613" i="1"/>
  <c r="C1613" i="1"/>
  <c r="H1613" i="1" s="1"/>
  <c r="C1612" i="1"/>
  <c r="G1611" i="1"/>
  <c r="C1611" i="1"/>
  <c r="H1611" i="1" s="1"/>
  <c r="C1610" i="1"/>
  <c r="G1609" i="1"/>
  <c r="C1609" i="1"/>
  <c r="H1609" i="1" s="1"/>
  <c r="C1608" i="1"/>
  <c r="C1607" i="1"/>
  <c r="H1607" i="1" s="1"/>
  <c r="C1606" i="1"/>
  <c r="C1605" i="1"/>
  <c r="H1605" i="1" s="1"/>
  <c r="G1603" i="1"/>
  <c r="C1603" i="1"/>
  <c r="H1603" i="1" s="1"/>
  <c r="G1601" i="1"/>
  <c r="C1601" i="1"/>
  <c r="H1601" i="1" s="1"/>
  <c r="C1600" i="1"/>
  <c r="G1599" i="1"/>
  <c r="C1599" i="1"/>
  <c r="H1599" i="1" s="1"/>
  <c r="C1598" i="1"/>
  <c r="G1597" i="1"/>
  <c r="C1597" i="1"/>
  <c r="H1597" i="1" s="1"/>
  <c r="C1596" i="1"/>
  <c r="G1595" i="1"/>
  <c r="C1594" i="1"/>
  <c r="G1594" i="1" s="1"/>
  <c r="C1593" i="1"/>
  <c r="H1593" i="1" s="1"/>
  <c r="H1592" i="1"/>
  <c r="C1592" i="1"/>
  <c r="G1592" i="1" s="1"/>
  <c r="C1591" i="1"/>
  <c r="H1591" i="1" s="1"/>
  <c r="H1590" i="1"/>
  <c r="C1590" i="1"/>
  <c r="G1590" i="1" s="1"/>
  <c r="G1589" i="1"/>
  <c r="C1589" i="1"/>
  <c r="H1589" i="1" s="1"/>
  <c r="C1588" i="1"/>
  <c r="G1588" i="1" s="1"/>
  <c r="C1587" i="1"/>
  <c r="H1587" i="1" s="1"/>
  <c r="C1586" i="1"/>
  <c r="G1586" i="1" s="1"/>
  <c r="H1584" i="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D1555" i="1"/>
  <c r="D1554" i="1"/>
  <c r="C1554" i="1"/>
  <c r="D1553" i="1"/>
  <c r="C1553" i="1"/>
  <c r="D1552" i="1"/>
  <c r="C1552" i="1"/>
  <c r="D1551" i="1"/>
  <c r="C1551" i="1"/>
  <c r="D1550" i="1"/>
  <c r="C1550" i="1"/>
  <c r="D1549" i="1"/>
  <c r="C1549" i="1"/>
  <c r="D1548" i="1"/>
  <c r="C1548" i="1"/>
  <c r="D1547" i="1"/>
  <c r="H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D1539" i="1"/>
  <c r="H1539" i="1" s="1"/>
  <c r="D1538"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D1525" i="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D1517" i="1"/>
  <c r="H1517" i="1" s="1"/>
  <c r="C1517" i="1"/>
  <c r="H1516" i="1"/>
  <c r="D1516" i="1"/>
  <c r="C1516" i="1"/>
  <c r="G1516" i="1" s="1"/>
  <c r="D1515" i="1"/>
  <c r="H1515" i="1" s="1"/>
  <c r="C1515" i="1"/>
  <c r="D1514" i="1"/>
  <c r="D1513" i="1"/>
  <c r="H1513" i="1" s="1"/>
  <c r="C1513" i="1"/>
  <c r="D1512" i="1"/>
  <c r="H1512" i="1" s="1"/>
  <c r="C1512" i="1"/>
  <c r="C1511"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H1489" i="1"/>
  <c r="D1489" i="1"/>
  <c r="C1489" i="1"/>
  <c r="G1489" i="1" s="1"/>
  <c r="D1488" i="1"/>
  <c r="H1488" i="1" s="1"/>
  <c r="C1488" i="1"/>
  <c r="H1487" i="1"/>
  <c r="D1487" i="1"/>
  <c r="C1487" i="1"/>
  <c r="G1487" i="1" s="1"/>
  <c r="D1486" i="1"/>
  <c r="D1485" i="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H1449" i="1"/>
  <c r="D1449" i="1"/>
  <c r="C1449" i="1"/>
  <c r="G1449" i="1" s="1"/>
  <c r="D1448" i="1"/>
  <c r="H1448" i="1" s="1"/>
  <c r="C1448" i="1"/>
  <c r="H1447" i="1"/>
  <c r="D1447" i="1"/>
  <c r="C1447" i="1"/>
  <c r="G1447" i="1" s="1"/>
  <c r="D1446" i="1"/>
  <c r="H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D1432" i="1"/>
  <c r="D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H1423" i="1"/>
  <c r="D1423" i="1"/>
  <c r="C1423" i="1"/>
  <c r="G1423" i="1" s="1"/>
  <c r="D1422" i="1"/>
  <c r="H1422" i="1" s="1"/>
  <c r="C1422" i="1"/>
  <c r="H1421" i="1"/>
  <c r="D1421" i="1"/>
  <c r="C1421" i="1"/>
  <c r="G1421" i="1" s="1"/>
  <c r="D1420" i="1"/>
  <c r="H1420" i="1" s="1"/>
  <c r="C1420" i="1"/>
  <c r="H1419" i="1"/>
  <c r="D1419" i="1"/>
  <c r="C1419" i="1"/>
  <c r="G1419" i="1" s="1"/>
  <c r="D1418" i="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C1389" i="1"/>
  <c r="D1388" i="1"/>
  <c r="H1388" i="1" s="1"/>
  <c r="C1388" i="1"/>
  <c r="G1388" i="1" s="1"/>
  <c r="D1387" i="1"/>
  <c r="C1387" i="1"/>
  <c r="D1386" i="1"/>
  <c r="C1386" i="1"/>
  <c r="G1386" i="1" s="1"/>
  <c r="D1385" i="1"/>
  <c r="C1385" i="1"/>
  <c r="D1384" i="1"/>
  <c r="C1384" i="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D1368" i="1"/>
  <c r="H1368" i="1" s="1"/>
  <c r="C1368" i="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D1346" i="1"/>
  <c r="H1346" i="1" s="1"/>
  <c r="C1346" i="1"/>
  <c r="G1346" i="1" s="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D1306" i="1"/>
  <c r="H1306" i="1" s="1"/>
  <c r="C1306" i="1"/>
  <c r="G1306" i="1" s="1"/>
  <c r="D1305" i="1"/>
  <c r="H1305" i="1" s="1"/>
  <c r="C1305" i="1"/>
  <c r="H1304" i="1"/>
  <c r="D1304" i="1"/>
  <c r="C1304" i="1"/>
  <c r="G1304" i="1" s="1"/>
  <c r="D1303" i="1"/>
  <c r="H1303" i="1" s="1"/>
  <c r="C1303" i="1"/>
  <c r="H1302" i="1"/>
  <c r="D1302" i="1"/>
  <c r="C1302" i="1"/>
  <c r="G1302" i="1" s="1"/>
  <c r="C1301" i="1"/>
  <c r="D1300" i="1"/>
  <c r="H1300" i="1" s="1"/>
  <c r="C1300" i="1"/>
  <c r="G1300" i="1" s="1"/>
  <c r="D1299" i="1"/>
  <c r="H1299" i="1" s="1"/>
  <c r="C1299" i="1"/>
  <c r="H1298" i="1"/>
  <c r="D1298" i="1"/>
  <c r="C1298" i="1"/>
  <c r="G1298" i="1" s="1"/>
  <c r="D1297" i="1"/>
  <c r="H1297" i="1" s="1"/>
  <c r="C1297" i="1"/>
  <c r="H1296" i="1"/>
  <c r="D1296" i="1"/>
  <c r="C1296" i="1"/>
  <c r="G1296" i="1" s="1"/>
  <c r="D1295" i="1"/>
  <c r="H1295" i="1" s="1"/>
  <c r="C1295" i="1"/>
  <c r="D1294" i="1"/>
  <c r="H1294" i="1" s="1"/>
  <c r="C1294" i="1"/>
  <c r="D1293" i="1"/>
  <c r="H1293" i="1" s="1"/>
  <c r="C1293" i="1"/>
  <c r="D1292" i="1"/>
  <c r="H1292" i="1" s="1"/>
  <c r="C1292" i="1"/>
  <c r="D1291" i="1"/>
  <c r="C1291" i="1"/>
  <c r="D1290" i="1"/>
  <c r="H1290" i="1" s="1"/>
  <c r="C1290" i="1"/>
  <c r="G1290" i="1" s="1"/>
  <c r="D1289" i="1"/>
  <c r="H1289" i="1" s="1"/>
  <c r="C1289" i="1"/>
  <c r="D1288" i="1"/>
  <c r="H1288" i="1" s="1"/>
  <c r="C1288" i="1"/>
  <c r="D1287" i="1"/>
  <c r="C1287" i="1"/>
  <c r="H1286" i="1"/>
  <c r="D1286" i="1"/>
  <c r="C1286" i="1"/>
  <c r="G1286" i="1" s="1"/>
  <c r="D1285" i="1"/>
  <c r="H1285" i="1" s="1"/>
  <c r="C1285" i="1"/>
  <c r="D1284" i="1"/>
  <c r="H1284" i="1" s="1"/>
  <c r="C1284" i="1"/>
  <c r="D1283" i="1"/>
  <c r="H1283" i="1" s="1"/>
  <c r="C1283" i="1"/>
  <c r="D1282" i="1"/>
  <c r="H1282" i="1" s="1"/>
  <c r="C1282" i="1"/>
  <c r="C1281" i="1"/>
  <c r="H1280" i="1"/>
  <c r="D1280" i="1"/>
  <c r="C1280" i="1"/>
  <c r="G1280" i="1" s="1"/>
  <c r="D1279" i="1"/>
  <c r="H1279" i="1" s="1"/>
  <c r="C1279" i="1"/>
  <c r="C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C1268" i="1"/>
  <c r="D1267" i="1"/>
  <c r="H1267" i="1" s="1"/>
  <c r="C1267" i="1"/>
  <c r="D1266" i="1"/>
  <c r="H1266" i="1" s="1"/>
  <c r="C1266" i="1"/>
  <c r="D1265" i="1"/>
  <c r="H1265" i="1" s="1"/>
  <c r="C1265" i="1"/>
  <c r="C1264" i="1"/>
  <c r="D1263" i="1"/>
  <c r="H1263" i="1" s="1"/>
  <c r="C1263" i="1"/>
  <c r="D1262" i="1"/>
  <c r="H1262" i="1" s="1"/>
  <c r="C1262" i="1"/>
  <c r="D1261" i="1"/>
  <c r="H1261" i="1" s="1"/>
  <c r="C1261" i="1"/>
  <c r="C1260" i="1"/>
  <c r="C1259" i="1"/>
  <c r="D1258" i="1"/>
  <c r="H1258" i="1" s="1"/>
  <c r="C1258" i="1"/>
  <c r="G1258" i="1" s="1"/>
  <c r="D1257" i="1"/>
  <c r="H1257" i="1" s="1"/>
  <c r="C1257" i="1"/>
  <c r="C1256" i="1"/>
  <c r="D1254" i="1"/>
  <c r="H1254" i="1" s="1"/>
  <c r="C1254" i="1"/>
  <c r="D1253" i="1"/>
  <c r="H1253" i="1" s="1"/>
  <c r="C1253" i="1"/>
  <c r="D1252" i="1"/>
  <c r="H1252" i="1" s="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D1205" i="1"/>
  <c r="C1205" i="1"/>
  <c r="G1205" i="1" s="1"/>
  <c r="D1204" i="1"/>
  <c r="H1204" i="1" s="1"/>
  <c r="C1204" i="1"/>
  <c r="D1203" i="1"/>
  <c r="C1203" i="1"/>
  <c r="G1203" i="1" s="1"/>
  <c r="D1202" i="1"/>
  <c r="C1202"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D1188" i="1"/>
  <c r="H1188" i="1" s="1"/>
  <c r="C1188" i="1"/>
  <c r="D1187" i="1"/>
  <c r="H1187" i="1" s="1"/>
  <c r="C1187" i="1"/>
  <c r="H1186" i="1"/>
  <c r="D1186" i="1"/>
  <c r="C1186" i="1"/>
  <c r="G1186" i="1" s="1"/>
  <c r="D1185" i="1"/>
  <c r="H1185" i="1" s="1"/>
  <c r="C1185" i="1"/>
  <c r="H1184" i="1"/>
  <c r="D1184" i="1"/>
  <c r="C1184" i="1"/>
  <c r="G1184" i="1" s="1"/>
  <c r="D1183" i="1"/>
  <c r="H1183" i="1" s="1"/>
  <c r="C1183" i="1"/>
  <c r="D1182" i="1"/>
  <c r="H1182" i="1" s="1"/>
  <c r="C1182" i="1"/>
  <c r="D1179" i="1"/>
  <c r="H1179" i="1" s="1"/>
  <c r="C1179" i="1"/>
  <c r="D1178" i="1"/>
  <c r="H1178" i="1" s="1"/>
  <c r="C1178" i="1"/>
  <c r="G1178" i="1" s="1"/>
  <c r="D1177" i="1"/>
  <c r="H1177" i="1" s="1"/>
  <c r="C1177" i="1"/>
  <c r="C1176" i="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D1154" i="1"/>
  <c r="H1154" i="1" s="1"/>
  <c r="C1154" i="1"/>
  <c r="H1153" i="1"/>
  <c r="D1153" i="1"/>
  <c r="C1153" i="1"/>
  <c r="G1153" i="1" s="1"/>
  <c r="D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C1132" i="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D1076" i="1"/>
  <c r="H1076" i="1" s="1"/>
  <c r="C1076" i="1"/>
  <c r="G1076" i="1" s="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D1060" i="1"/>
  <c r="H1060" i="1" s="1"/>
  <c r="C1060" i="1"/>
  <c r="D1059" i="1"/>
  <c r="H1059" i="1" s="1"/>
  <c r="C1059" i="1"/>
  <c r="H1058" i="1"/>
  <c r="D1058" i="1"/>
  <c r="C1058" i="1"/>
  <c r="G1058" i="1" s="1"/>
  <c r="D1057" i="1"/>
  <c r="H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C1017" i="1"/>
  <c r="D1016" i="1"/>
  <c r="H1016" i="1" s="1"/>
  <c r="C1016" i="1"/>
  <c r="H1015" i="1"/>
  <c r="D1015" i="1"/>
  <c r="C1015" i="1"/>
  <c r="G1015" i="1" s="1"/>
  <c r="D1014" i="1"/>
  <c r="H1014" i="1" s="1"/>
  <c r="C1014" i="1"/>
  <c r="H1013" i="1"/>
  <c r="D1013" i="1"/>
  <c r="C1013" i="1"/>
  <c r="G1013"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D849" i="1"/>
  <c r="H849" i="1" s="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D729" i="1"/>
  <c r="H729" i="1" s="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D719" i="1"/>
  <c r="H719" i="1" s="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G653" i="1" s="1"/>
  <c r="D652" i="1"/>
  <c r="H652" i="1" s="1"/>
  <c r="C652" i="1"/>
  <c r="D651" i="1"/>
  <c r="H651" i="1" s="1"/>
  <c r="C651" i="1"/>
  <c r="D650" i="1"/>
  <c r="H650" i="1" s="1"/>
  <c r="C650" i="1"/>
  <c r="D648" i="1"/>
  <c r="H648" i="1" s="1"/>
  <c r="C648" i="1"/>
  <c r="G648" i="1" s="1"/>
  <c r="D647" i="1"/>
  <c r="H647" i="1" s="1"/>
  <c r="C647" i="1"/>
  <c r="D646" i="1"/>
  <c r="H646" i="1" s="1"/>
  <c r="C646" i="1"/>
  <c r="G646" i="1" s="1"/>
  <c r="D645" i="1"/>
  <c r="H645" i="1" s="1"/>
  <c r="C645" i="1"/>
  <c r="D636" i="1"/>
  <c r="H636" i="1" s="1"/>
  <c r="C636" i="1"/>
  <c r="G636" i="1" s="1"/>
  <c r="D635" i="1"/>
  <c r="H635" i="1" s="1"/>
  <c r="C635" i="1"/>
  <c r="H632" i="1"/>
  <c r="D632" i="1"/>
  <c r="C632" i="1"/>
  <c r="G632" i="1" s="1"/>
  <c r="D631" i="1"/>
  <c r="H631" i="1" s="1"/>
  <c r="C631" i="1"/>
  <c r="H630" i="1"/>
  <c r="D630" i="1"/>
  <c r="C630" i="1"/>
  <c r="G630" i="1" s="1"/>
  <c r="D629" i="1"/>
  <c r="H629" i="1" s="1"/>
  <c r="C629" i="1"/>
  <c r="H628" i="1"/>
  <c r="D628" i="1"/>
  <c r="C628" i="1"/>
  <c r="G628" i="1" s="1"/>
  <c r="D627" i="1"/>
  <c r="H627" i="1" s="1"/>
  <c r="D626" i="1"/>
  <c r="H626" i="1" s="1"/>
  <c r="C626" i="1"/>
  <c r="H625" i="1"/>
  <c r="D625" i="1"/>
  <c r="C625" i="1"/>
  <c r="G625" i="1" s="1"/>
  <c r="D624" i="1"/>
  <c r="H624" i="1" s="1"/>
  <c r="C624"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D591" i="1"/>
  <c r="H590" i="1"/>
  <c r="D590" i="1"/>
  <c r="C590" i="1"/>
  <c r="G590" i="1" s="1"/>
  <c r="D589" i="1"/>
  <c r="H589" i="1" s="1"/>
  <c r="C589" i="1"/>
  <c r="C588" i="1"/>
  <c r="D587" i="1"/>
  <c r="H587" i="1" s="1"/>
  <c r="C587" i="1"/>
  <c r="H586" i="1"/>
  <c r="D586" i="1"/>
  <c r="C586" i="1"/>
  <c r="G586" i="1" s="1"/>
  <c r="D585" i="1"/>
  <c r="D584" i="1"/>
  <c r="H584" i="1" s="1"/>
  <c r="C584" i="1"/>
  <c r="H583" i="1"/>
  <c r="D583" i="1"/>
  <c r="H582" i="1"/>
  <c r="D582" i="1"/>
  <c r="C582" i="1"/>
  <c r="G582" i="1" s="1"/>
  <c r="D581" i="1"/>
  <c r="H581" i="1" s="1"/>
  <c r="C581" i="1"/>
  <c r="H580" i="1"/>
  <c r="D580" i="1"/>
  <c r="C580" i="1"/>
  <c r="G580" i="1" s="1"/>
  <c r="D579" i="1"/>
  <c r="D578" i="1"/>
  <c r="D577" i="1"/>
  <c r="H577" i="1" s="1"/>
  <c r="C577" i="1"/>
  <c r="H576" i="1"/>
  <c r="D576" i="1"/>
  <c r="C576" i="1"/>
  <c r="G576" i="1" s="1"/>
  <c r="D575" i="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D531" i="1"/>
  <c r="H528" i="1"/>
  <c r="D528" i="1"/>
  <c r="C528" i="1"/>
  <c r="G528" i="1" s="1"/>
  <c r="D527" i="1"/>
  <c r="H527" i="1" s="1"/>
  <c r="C527" i="1"/>
  <c r="C526" i="1"/>
  <c r="D525" i="1"/>
  <c r="H525" i="1" s="1"/>
  <c r="C525" i="1"/>
  <c r="H524" i="1"/>
  <c r="D524" i="1"/>
  <c r="C524" i="1"/>
  <c r="G524" i="1" s="1"/>
  <c r="D523" i="1"/>
  <c r="D522" i="1"/>
  <c r="H522" i="1" s="1"/>
  <c r="C522" i="1"/>
  <c r="H521" i="1"/>
  <c r="D521" i="1"/>
  <c r="C521" i="1"/>
  <c r="G521" i="1" s="1"/>
  <c r="D520" i="1"/>
  <c r="H520" i="1" s="1"/>
  <c r="C520" i="1"/>
  <c r="H519" i="1"/>
  <c r="D519" i="1"/>
  <c r="C519" i="1"/>
  <c r="G519" i="1" s="1"/>
  <c r="D518" i="1"/>
  <c r="H518" i="1" s="1"/>
  <c r="C518" i="1"/>
  <c r="H517" i="1"/>
  <c r="D517" i="1"/>
  <c r="C517" i="1"/>
  <c r="G517" i="1" s="1"/>
  <c r="D516" i="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D502" i="1"/>
  <c r="H502" i="1" s="1"/>
  <c r="C502" i="1"/>
  <c r="H501" i="1"/>
  <c r="D501" i="1"/>
  <c r="C501" i="1"/>
  <c r="G501" i="1" s="1"/>
  <c r="D500" i="1"/>
  <c r="H500" i="1" s="1"/>
  <c r="C500" i="1"/>
  <c r="D499" i="1"/>
  <c r="C499" i="1"/>
  <c r="G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C486"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C423" i="1"/>
  <c r="C422" i="1"/>
  <c r="C421" i="1"/>
  <c r="D416" i="1"/>
  <c r="C416" i="1"/>
  <c r="H416" i="1" s="1"/>
  <c r="D415" i="1"/>
  <c r="C415"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D300" i="1"/>
  <c r="C300" i="1"/>
  <c r="H300" i="1" s="1"/>
  <c r="D299" i="1"/>
  <c r="C299" i="1"/>
  <c r="D298" i="1"/>
  <c r="C298" i="1"/>
  <c r="C294" i="1"/>
  <c r="C293" i="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C274" i="1"/>
  <c r="D273" i="1"/>
  <c r="C273" i="1"/>
  <c r="H273" i="1" s="1"/>
  <c r="D272" i="1"/>
  <c r="C272" i="1"/>
  <c r="H272" i="1" s="1"/>
  <c r="D271" i="1"/>
  <c r="C271" i="1"/>
  <c r="H271" i="1" s="1"/>
  <c r="D270" i="1"/>
  <c r="C270" i="1"/>
  <c r="H270" i="1" s="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C221" i="1"/>
  <c r="D220" i="1"/>
  <c r="C220" i="1"/>
  <c r="H220" i="1" s="1"/>
  <c r="D219" i="1"/>
  <c r="C219" i="1"/>
  <c r="H219" i="1" s="1"/>
  <c r="D218" i="1"/>
  <c r="C218" i="1"/>
  <c r="H218" i="1" s="1"/>
  <c r="C217" i="1"/>
  <c r="D216" i="1"/>
  <c r="C216" i="1"/>
  <c r="H216" i="1" s="1"/>
  <c r="D215" i="1"/>
  <c r="C215" i="1"/>
  <c r="H215" i="1" s="1"/>
  <c r="D214" i="1"/>
  <c r="C214" i="1"/>
  <c r="H214" i="1" s="1"/>
  <c r="D213" i="1"/>
  <c r="C213" i="1"/>
  <c r="H213" i="1" s="1"/>
  <c r="D212" i="1"/>
  <c r="C212" i="1"/>
  <c r="H212" i="1" s="1"/>
  <c r="D211" i="1"/>
  <c r="C211" i="1"/>
  <c r="D210" i="1"/>
  <c r="C210" i="1"/>
  <c r="D209" i="1"/>
  <c r="C209" i="1"/>
  <c r="H209" i="1" s="1"/>
  <c r="D208" i="1"/>
  <c r="C208" i="1"/>
  <c r="H208" i="1" s="1"/>
  <c r="D207" i="1"/>
  <c r="C207" i="1"/>
  <c r="H207" i="1" s="1"/>
  <c r="D206" i="1"/>
  <c r="C206" i="1"/>
  <c r="H206" i="1" s="1"/>
  <c r="D205" i="1"/>
  <c r="C205" i="1"/>
  <c r="C204" i="1"/>
  <c r="D203" i="1"/>
  <c r="C203" i="1"/>
  <c r="H203" i="1" s="1"/>
  <c r="D202" i="1"/>
  <c r="C202" i="1"/>
  <c r="H202" i="1" s="1"/>
  <c r="D201" i="1"/>
  <c r="C201" i="1"/>
  <c r="D200" i="1"/>
  <c r="C200" i="1"/>
  <c r="H200" i="1" s="1"/>
  <c r="C199" i="1"/>
  <c r="C198" i="1"/>
  <c r="D197" i="1"/>
  <c r="C197" i="1"/>
  <c r="H197" i="1" s="1"/>
  <c r="D196" i="1"/>
  <c r="C196" i="1"/>
  <c r="H196" i="1" s="1"/>
  <c r="D195" i="1"/>
  <c r="C195" i="1"/>
  <c r="D194" i="1"/>
  <c r="C194" i="1"/>
  <c r="H194" i="1" s="1"/>
  <c r="D193" i="1"/>
  <c r="C193" i="1"/>
  <c r="H193" i="1" s="1"/>
  <c r="D192" i="1"/>
  <c r="C192" i="1"/>
  <c r="H192" i="1" s="1"/>
  <c r="D191" i="1"/>
  <c r="C191" i="1"/>
  <c r="H191" i="1" s="1"/>
  <c r="C190" i="1"/>
  <c r="D189" i="1"/>
  <c r="C189" i="1"/>
  <c r="H189" i="1" s="1"/>
  <c r="D188" i="1"/>
  <c r="C188" i="1"/>
  <c r="D187" i="1"/>
  <c r="C187" i="1"/>
  <c r="D186" i="1"/>
  <c r="C186" i="1"/>
  <c r="H186" i="1" s="1"/>
  <c r="C185" i="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D164" i="1"/>
  <c r="C164" i="1"/>
  <c r="D163" i="1"/>
  <c r="C163" i="1"/>
  <c r="D162" i="1"/>
  <c r="C162" i="1"/>
  <c r="H162" i="1" s="1"/>
  <c r="D161" i="1"/>
  <c r="C161" i="1"/>
  <c r="C160" i="1"/>
  <c r="D159" i="1"/>
  <c r="C159" i="1"/>
  <c r="H159" i="1" s="1"/>
  <c r="D158" i="1"/>
  <c r="C158" i="1"/>
  <c r="H158" i="1" s="1"/>
  <c r="D157" i="1"/>
  <c r="C157" i="1"/>
  <c r="H157" i="1" s="1"/>
  <c r="D156" i="1"/>
  <c r="C156" i="1"/>
  <c r="D155" i="1"/>
  <c r="C155" i="1"/>
  <c r="H155" i="1" s="1"/>
  <c r="D154" i="1"/>
  <c r="C154" i="1"/>
  <c r="D153" i="1"/>
  <c r="C153" i="1"/>
  <c r="D152" i="1"/>
  <c r="C152" i="1"/>
  <c r="H152" i="1" s="1"/>
  <c r="D151" i="1"/>
  <c r="C151" i="1"/>
  <c r="H151" i="1" s="1"/>
  <c r="C150" i="1"/>
  <c r="C149" i="1"/>
  <c r="D147" i="1"/>
  <c r="C147" i="1"/>
  <c r="D146" i="1"/>
  <c r="C146" i="1"/>
  <c r="H146" i="1" s="1"/>
  <c r="D145" i="1"/>
  <c r="C145" i="1"/>
  <c r="H145" i="1" s="1"/>
  <c r="D144" i="1"/>
  <c r="C144" i="1"/>
  <c r="H144" i="1" s="1"/>
  <c r="D143" i="1"/>
  <c r="C143" i="1"/>
  <c r="D142" i="1"/>
  <c r="C142" i="1"/>
  <c r="D141" i="1"/>
  <c r="C141" i="1"/>
  <c r="H141" i="1" s="1"/>
  <c r="D140" i="1"/>
  <c r="C140" i="1"/>
  <c r="H140" i="1" s="1"/>
  <c r="D139" i="1"/>
  <c r="C139" i="1"/>
  <c r="H139" i="1" s="1"/>
  <c r="D138" i="1"/>
  <c r="C138" i="1"/>
  <c r="H138" i="1" s="1"/>
  <c r="C137" i="1"/>
  <c r="C136" i="1"/>
  <c r="D135" i="1"/>
  <c r="C135" i="1"/>
  <c r="H135" i="1" s="1"/>
  <c r="D134" i="1"/>
  <c r="C134" i="1"/>
  <c r="H134" i="1" s="1"/>
  <c r="D133" i="1"/>
  <c r="C133" i="1"/>
  <c r="H133" i="1" s="1"/>
  <c r="D132" i="1"/>
  <c r="C132" i="1"/>
  <c r="H132" i="1" s="1"/>
  <c r="C131" i="1"/>
  <c r="C130" i="1"/>
  <c r="D129" i="1"/>
  <c r="C129" i="1"/>
  <c r="H129" i="1" s="1"/>
  <c r="D128" i="1"/>
  <c r="C128" i="1"/>
  <c r="H128" i="1" s="1"/>
  <c r="D127" i="1"/>
  <c r="C127" i="1"/>
  <c r="H127" i="1" s="1"/>
  <c r="D126" i="1"/>
  <c r="C126" i="1"/>
  <c r="H126" i="1" s="1"/>
  <c r="D125" i="1"/>
  <c r="C125" i="1"/>
  <c r="D124" i="1"/>
  <c r="C124" i="1"/>
  <c r="H124" i="1" s="1"/>
  <c r="D123" i="1"/>
  <c r="C123" i="1"/>
  <c r="H123" i="1" s="1"/>
  <c r="C122" i="1"/>
  <c r="C121" i="1"/>
  <c r="H121" i="1" s="1"/>
  <c r="D120" i="1"/>
  <c r="C120" i="1"/>
  <c r="H120" i="1" s="1"/>
  <c r="D119" i="1"/>
  <c r="C119" i="1"/>
  <c r="H119" i="1" s="1"/>
  <c r="D118" i="1"/>
  <c r="C118" i="1"/>
  <c r="D117" i="1"/>
  <c r="G117" i="1" s="1"/>
  <c r="C117" i="1"/>
  <c r="H117" i="1" s="1"/>
  <c r="C116" i="1"/>
  <c r="D115" i="1"/>
  <c r="C115" i="1"/>
  <c r="H115" i="1" s="1"/>
  <c r="D114" i="1"/>
  <c r="C114" i="1"/>
  <c r="H114" i="1" s="1"/>
  <c r="D113" i="1"/>
  <c r="C113" i="1"/>
  <c r="H113" i="1" s="1"/>
  <c r="D112" i="1"/>
  <c r="C112" i="1"/>
  <c r="D111" i="1"/>
  <c r="C111" i="1"/>
  <c r="D110" i="1"/>
  <c r="C110" i="1"/>
  <c r="D109" i="1"/>
  <c r="C109" i="1"/>
  <c r="H109" i="1" s="1"/>
  <c r="C108" i="1"/>
  <c r="D107" i="1"/>
  <c r="C107" i="1"/>
  <c r="H107" i="1" s="1"/>
  <c r="D106" i="1"/>
  <c r="C106" i="1"/>
  <c r="D105" i="1"/>
  <c r="C105" i="1"/>
  <c r="D104" i="1"/>
  <c r="C104" i="1"/>
  <c r="H104" i="1" s="1"/>
  <c r="D103" i="1"/>
  <c r="C103" i="1"/>
  <c r="H103" i="1" s="1"/>
  <c r="C102" i="1"/>
  <c r="D101" i="1"/>
  <c r="C101" i="1"/>
  <c r="H101" i="1" s="1"/>
  <c r="D100" i="1"/>
  <c r="C100" i="1"/>
  <c r="D99" i="1"/>
  <c r="C99" i="1"/>
  <c r="D98" i="1"/>
  <c r="C98" i="1"/>
  <c r="H98" i="1" s="1"/>
  <c r="D97" i="1"/>
  <c r="C97" i="1"/>
  <c r="H97" i="1" s="1"/>
  <c r="D96" i="1"/>
  <c r="C96" i="1"/>
  <c r="H96" i="1" s="1"/>
  <c r="D95" i="1"/>
  <c r="C95" i="1"/>
  <c r="H95" i="1" s="1"/>
  <c r="C94" i="1"/>
  <c r="D93" i="1"/>
  <c r="C93" i="1"/>
  <c r="H93" i="1" s="1"/>
  <c r="D92" i="1"/>
  <c r="C92" i="1"/>
  <c r="H92" i="1" s="1"/>
  <c r="D91" i="1"/>
  <c r="C91" i="1"/>
  <c r="H91" i="1" s="1"/>
  <c r="D90" i="1"/>
  <c r="C90" i="1"/>
  <c r="H90" i="1" s="1"/>
  <c r="D89" i="1"/>
  <c r="C89" i="1"/>
  <c r="D88" i="1"/>
  <c r="C88" i="1"/>
  <c r="H88" i="1" s="1"/>
  <c r="C87" i="1"/>
  <c r="D86" i="1"/>
  <c r="C86" i="1"/>
  <c r="H86" i="1" s="1"/>
  <c r="D85" i="1"/>
  <c r="C85" i="1"/>
  <c r="H85" i="1" s="1"/>
  <c r="D84" i="1"/>
  <c r="C84" i="1"/>
  <c r="D83" i="1"/>
  <c r="C83" i="1"/>
  <c r="D82" i="1"/>
  <c r="C82" i="1"/>
  <c r="H82" i="1" s="1"/>
  <c r="D81" i="1"/>
  <c r="C81" i="1"/>
  <c r="H81" i="1" s="1"/>
  <c r="D80" i="1"/>
  <c r="C80" i="1"/>
  <c r="C79" i="1"/>
  <c r="C78" i="1"/>
  <c r="D77" i="1"/>
  <c r="C77" i="1"/>
  <c r="D76" i="1"/>
  <c r="C76" i="1"/>
  <c r="D75" i="1"/>
  <c r="C75" i="1"/>
  <c r="H75" i="1" s="1"/>
  <c r="D74" i="1"/>
  <c r="C74" i="1"/>
  <c r="H74" i="1" s="1"/>
  <c r="C73" i="1"/>
  <c r="D72" i="1"/>
  <c r="C72" i="1"/>
  <c r="H72" i="1" s="1"/>
  <c r="D71" i="1"/>
  <c r="C71" i="1"/>
  <c r="C70" i="1"/>
  <c r="D69" i="1"/>
  <c r="C69" i="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D57" i="1"/>
  <c r="C57" i="1"/>
  <c r="H57" i="1" s="1"/>
  <c r="D56" i="1"/>
  <c r="C56" i="1"/>
  <c r="H56" i="1" s="1"/>
  <c r="D55" i="1"/>
  <c r="C55" i="1"/>
  <c r="H55" i="1" s="1"/>
  <c r="C54" i="1"/>
  <c r="D53" i="1"/>
  <c r="C53" i="1"/>
  <c r="D52" i="1"/>
  <c r="C52" i="1"/>
  <c r="H52" i="1" s="1"/>
  <c r="D51" i="1"/>
  <c r="C51" i="1"/>
  <c r="H51" i="1" s="1"/>
  <c r="D50" i="1"/>
  <c r="C50" i="1"/>
  <c r="H50" i="1" s="1"/>
  <c r="D49" i="1"/>
  <c r="C49" i="1"/>
  <c r="H49" i="1" s="1"/>
  <c r="D48" i="1"/>
  <c r="C48" i="1"/>
  <c r="D47" i="1"/>
  <c r="C47" i="1"/>
  <c r="H47" i="1" s="1"/>
  <c r="C46" i="1"/>
  <c r="C45" i="1"/>
  <c r="D44" i="1"/>
  <c r="C44" i="1"/>
  <c r="H44" i="1" s="1"/>
  <c r="D43" i="1"/>
  <c r="C43" i="1"/>
  <c r="H43" i="1" s="1"/>
  <c r="D42" i="1"/>
  <c r="C42" i="1"/>
  <c r="H42" i="1" s="1"/>
  <c r="D41" i="1"/>
  <c r="C41" i="1"/>
  <c r="D40" i="1"/>
  <c r="C40" i="1"/>
  <c r="D39" i="1"/>
  <c r="C39" i="1"/>
  <c r="D38" i="1"/>
  <c r="C38" i="1"/>
  <c r="H38" i="1" s="1"/>
  <c r="D37" i="1"/>
  <c r="C37" i="1"/>
  <c r="H37" i="1" s="1"/>
  <c r="D36" i="1"/>
  <c r="C36" i="1"/>
  <c r="H36" i="1" s="1"/>
  <c r="C35" i="1"/>
  <c r="D34" i="1"/>
  <c r="C34" i="1"/>
  <c r="D33" i="1"/>
  <c r="C33" i="1"/>
  <c r="H33" i="1" s="1"/>
  <c r="C32" i="1"/>
  <c r="D31" i="1"/>
  <c r="C31" i="1"/>
  <c r="H31" i="1" s="1"/>
  <c r="D30" i="1"/>
  <c r="C30" i="1"/>
  <c r="H30" i="1" s="1"/>
  <c r="D29" i="1"/>
  <c r="C29" i="1"/>
  <c r="H29" i="1" s="1"/>
  <c r="D28" i="1"/>
  <c r="C28" i="1"/>
  <c r="D27" i="1"/>
  <c r="C27" i="1"/>
  <c r="H27" i="1" s="1"/>
  <c r="D26" i="1"/>
  <c r="C26" i="1"/>
  <c r="H26" i="1" s="1"/>
  <c r="C25" i="1"/>
  <c r="D24" i="1"/>
  <c r="C24" i="1"/>
  <c r="D23" i="1"/>
  <c r="C23" i="1"/>
  <c r="D22" i="1"/>
  <c r="C22" i="1"/>
  <c r="H22" i="1" s="1"/>
  <c r="D21" i="1"/>
  <c r="C21" i="1"/>
  <c r="H21" i="1" s="1"/>
  <c r="D20" i="1"/>
  <c r="C20" i="1"/>
  <c r="H20" i="1" s="1"/>
  <c r="D19" i="1"/>
  <c r="C19" i="1"/>
  <c r="H19" i="1" s="1"/>
  <c r="D18" i="1"/>
  <c r="C18" i="1"/>
  <c r="D17" i="1"/>
  <c r="C17" i="1"/>
  <c r="H17" i="1" s="1"/>
  <c r="D16" i="1"/>
  <c r="C16" i="1"/>
  <c r="D15" i="1"/>
  <c r="C15" i="1"/>
  <c r="H15" i="1" s="1"/>
  <c r="D14" i="1"/>
  <c r="C14" i="1"/>
  <c r="H14" i="1" s="1"/>
  <c r="D13" i="1"/>
  <c r="C13" i="1"/>
  <c r="H13" i="1" s="1"/>
  <c r="D12" i="1"/>
  <c r="C12" i="1"/>
  <c r="H12" i="1" s="1"/>
  <c r="D11" i="1"/>
  <c r="C11" i="1"/>
  <c r="D10" i="1"/>
  <c r="C10" i="1"/>
  <c r="D9" i="1"/>
  <c r="C9" i="1"/>
  <c r="H9" i="1" s="1"/>
  <c r="D8" i="1"/>
  <c r="C8" i="1"/>
  <c r="H8" i="1" s="1"/>
  <c r="D7" i="1"/>
  <c r="C7" i="1"/>
  <c r="H7" i="1" s="1"/>
  <c r="D6" i="1"/>
  <c r="C6" i="1"/>
  <c r="D5" i="1"/>
  <c r="C5" i="1"/>
  <c r="H5" i="1" s="1"/>
  <c r="C4" i="1"/>
  <c r="C1555" i="1" l="1"/>
  <c r="H1555" i="1" s="1"/>
  <c r="H1556" i="1"/>
  <c r="D5" i="7"/>
  <c r="C1538" i="1" s="1"/>
  <c r="H298" i="1"/>
  <c r="H299" i="1"/>
  <c r="H1287" i="1"/>
  <c r="H1291" i="1"/>
  <c r="D251" i="5"/>
  <c r="C1255" i="1" s="1"/>
  <c r="H1278" i="1"/>
  <c r="G1294" i="1"/>
  <c r="G1288" i="1"/>
  <c r="G1284" i="1"/>
  <c r="G1282" i="1"/>
  <c r="E37" i="9"/>
  <c r="B37" i="9" s="1"/>
  <c r="E311" i="9"/>
  <c r="B311" i="9" s="1"/>
  <c r="E324" i="9"/>
  <c r="B324" i="9" s="1"/>
  <c r="G1268" i="1"/>
  <c r="D1511" i="1"/>
  <c r="H1511" i="1" s="1"/>
  <c r="E31" i="9"/>
  <c r="B31" i="9" s="1"/>
  <c r="E320" i="9"/>
  <c r="B320" i="9" s="1"/>
  <c r="G1266" i="1"/>
  <c r="G1176" i="1"/>
  <c r="H1205" i="1"/>
  <c r="H1203" i="1"/>
  <c r="H1202" i="1"/>
  <c r="D1201" i="1"/>
  <c r="G1338" i="1"/>
  <c r="H221" i="1"/>
  <c r="E221" i="4"/>
  <c r="D217" i="1" s="1"/>
  <c r="H217" i="1"/>
  <c r="H211" i="1"/>
  <c r="H210" i="1"/>
  <c r="H204" i="1"/>
  <c r="H205" i="1"/>
  <c r="H201" i="1"/>
  <c r="H199" i="1"/>
  <c r="E202" i="4"/>
  <c r="D198" i="1" s="1"/>
  <c r="G198" i="1" s="1"/>
  <c r="H188" i="1"/>
  <c r="H187" i="1"/>
  <c r="H185" i="1"/>
  <c r="H147" i="1"/>
  <c r="H143" i="1"/>
  <c r="H142" i="1"/>
  <c r="H137" i="1"/>
  <c r="E140" i="4"/>
  <c r="D136" i="1" s="1"/>
  <c r="G136" i="1" s="1"/>
  <c r="H125" i="1"/>
  <c r="H118" i="1"/>
  <c r="H112" i="1"/>
  <c r="H111" i="1"/>
  <c r="H110" i="1"/>
  <c r="H108" i="1"/>
  <c r="F112" i="4"/>
  <c r="H106" i="1"/>
  <c r="H105" i="1"/>
  <c r="E106" i="4"/>
  <c r="D102" i="1" s="1"/>
  <c r="G102" i="1" s="1"/>
  <c r="H100" i="1"/>
  <c r="H99" i="1"/>
  <c r="H94" i="1"/>
  <c r="H87" i="1"/>
  <c r="H89" i="1"/>
  <c r="H84" i="1"/>
  <c r="H83" i="1"/>
  <c r="H79" i="1"/>
  <c r="H80" i="1"/>
  <c r="E82" i="4"/>
  <c r="D78" i="1" s="1"/>
  <c r="H78" i="1" s="1"/>
  <c r="H77" i="1"/>
  <c r="H70" i="1"/>
  <c r="H71" i="1"/>
  <c r="H69" i="1"/>
  <c r="H58" i="1"/>
  <c r="H54" i="1"/>
  <c r="H53" i="1"/>
  <c r="H48" i="1"/>
  <c r="H46" i="1"/>
  <c r="H39" i="1"/>
  <c r="H40" i="1"/>
  <c r="H41" i="1"/>
  <c r="H35" i="1"/>
  <c r="H34" i="1"/>
  <c r="H32" i="1"/>
  <c r="H28" i="1"/>
  <c r="H25" i="1"/>
  <c r="H24" i="1"/>
  <c r="H23" i="1"/>
  <c r="H18" i="1"/>
  <c r="H16" i="1"/>
  <c r="H11" i="1"/>
  <c r="H10" i="1"/>
  <c r="H4" i="1"/>
  <c r="H6" i="1"/>
  <c r="G1344" i="1"/>
  <c r="H1389" i="1"/>
  <c r="H1387" i="1"/>
  <c r="H1386" i="1"/>
  <c r="H1385" i="1"/>
  <c r="H1384" i="1"/>
  <c r="G1384" i="1"/>
  <c r="G1260" i="1"/>
  <c r="H301" i="1"/>
  <c r="D1510" i="1"/>
  <c r="G1513" i="1"/>
  <c r="F115" i="6"/>
  <c r="G1254" i="1"/>
  <c r="G1368" i="1"/>
  <c r="G1292" i="1"/>
  <c r="D1281" i="1"/>
  <c r="H1281" i="1" s="1"/>
  <c r="G1256" i="1"/>
  <c r="G1262" i="1"/>
  <c r="E255" i="5"/>
  <c r="D1259" i="1" s="1"/>
  <c r="H1259" i="1" s="1"/>
  <c r="D1301" i="1"/>
  <c r="H1301" i="1" s="1"/>
  <c r="H421" i="1"/>
  <c r="H415" i="1"/>
  <c r="H422" i="1"/>
  <c r="H294" i="1"/>
  <c r="H293" i="1"/>
  <c r="H190" i="1"/>
  <c r="H165" i="1"/>
  <c r="H156" i="1"/>
  <c r="H154" i="1"/>
  <c r="G212" i="9"/>
  <c r="E212" i="9" s="1"/>
  <c r="B212" i="9" s="1"/>
  <c r="F77" i="4"/>
  <c r="H414" i="1"/>
  <c r="H423" i="1"/>
  <c r="E647" i="4"/>
  <c r="D641" i="1" s="1"/>
  <c r="C1681" i="1"/>
  <c r="H1681" i="1" s="1"/>
  <c r="G1683" i="1"/>
  <c r="G1635" i="1"/>
  <c r="G1669" i="1"/>
  <c r="G1665" i="1"/>
  <c r="G1655" i="1"/>
  <c r="D51" i="8"/>
  <c r="C1628" i="1" s="1"/>
  <c r="G1628" i="1" s="1"/>
  <c r="G1639" i="1"/>
  <c r="G1631" i="1"/>
  <c r="C1629" i="1"/>
  <c r="C1604" i="1"/>
  <c r="H1604" i="1" s="1"/>
  <c r="G1605" i="1"/>
  <c r="G1593" i="1"/>
  <c r="C1585" i="1"/>
  <c r="H1585" i="1" s="1"/>
  <c r="G1342" i="1"/>
  <c r="G1340" i="1"/>
  <c r="G651" i="1"/>
  <c r="E329" i="9"/>
  <c r="B329" i="9" s="1"/>
  <c r="E322" i="9"/>
  <c r="B322" i="9" s="1"/>
  <c r="E326" i="9"/>
  <c r="B326" i="9" s="1"/>
  <c r="E36" i="9"/>
  <c r="B36" i="9" s="1"/>
  <c r="E307" i="9"/>
  <c r="B307" i="9" s="1"/>
  <c r="E312" i="9"/>
  <c r="B312" i="9" s="1"/>
  <c r="E327" i="9"/>
  <c r="B327" i="9" s="1"/>
  <c r="G1607" i="1"/>
  <c r="H1594" i="1"/>
  <c r="G1591" i="1"/>
  <c r="H1588" i="1"/>
  <c r="G1587" i="1"/>
  <c r="H1586" i="1"/>
  <c r="G1278" i="1"/>
  <c r="G1264" i="1"/>
  <c r="F260" i="5"/>
  <c r="G1188" i="1"/>
  <c r="G1182" i="1"/>
  <c r="G1060" i="1"/>
  <c r="E12" i="5"/>
  <c r="F19" i="5"/>
  <c r="F428" i="4"/>
  <c r="E648" i="4"/>
  <c r="D642" i="1" s="1"/>
  <c r="F426" i="4"/>
  <c r="H130" i="1"/>
  <c r="H131" i="1"/>
  <c r="F236" i="9"/>
  <c r="B236" i="9" s="1"/>
  <c r="H73" i="1"/>
  <c r="H76" i="1"/>
  <c r="E417" i="4"/>
  <c r="D412" i="1" s="1"/>
  <c r="F274" i="4"/>
  <c r="H258" i="1"/>
  <c r="F246" i="9"/>
  <c r="F244" i="9"/>
  <c r="H195" i="1"/>
  <c r="F240" i="9"/>
  <c r="F238" i="9"/>
  <c r="F178" i="4"/>
  <c r="H164" i="1"/>
  <c r="H161" i="1"/>
  <c r="H163" i="1"/>
  <c r="E164" i="4"/>
  <c r="F164" i="4" s="1"/>
  <c r="E153" i="4"/>
  <c r="G24" i="9" s="1"/>
  <c r="F160" i="4"/>
  <c r="H150" i="1"/>
  <c r="H153" i="1"/>
  <c r="G7" i="1"/>
  <c r="G11" i="1"/>
  <c r="G15" i="1"/>
  <c r="G19" i="1"/>
  <c r="G23" i="1"/>
  <c r="G27" i="1"/>
  <c r="G33" i="1"/>
  <c r="G35" i="1"/>
  <c r="G41" i="1"/>
  <c r="G43" i="1"/>
  <c r="G48" i="1"/>
  <c r="G52" i="1"/>
  <c r="G55" i="1"/>
  <c r="G59" i="1"/>
  <c r="G63" i="1"/>
  <c r="G67" i="1"/>
  <c r="G69" i="1"/>
  <c r="G73" i="1"/>
  <c r="G77" i="1"/>
  <c r="G81" i="1"/>
  <c r="G87" i="1"/>
  <c r="G91" i="1"/>
  <c r="G95" i="1"/>
  <c r="G99" i="1"/>
  <c r="G101" i="1"/>
  <c r="G106" i="1"/>
  <c r="G110" i="1"/>
  <c r="G114" i="1"/>
  <c r="G119" i="1"/>
  <c r="G123" i="1"/>
  <c r="G129" i="1"/>
  <c r="G133" i="1"/>
  <c r="G135" i="1"/>
  <c r="G140" i="1"/>
  <c r="G142" i="1"/>
  <c r="G153" i="1"/>
  <c r="G155" i="1"/>
  <c r="G162" i="1"/>
  <c r="G164" i="1"/>
  <c r="G167" i="1"/>
  <c r="G171" i="1"/>
  <c r="G173" i="1"/>
  <c r="G4" i="1"/>
  <c r="G6" i="1"/>
  <c r="G8" i="1"/>
  <c r="G10" i="1"/>
  <c r="G12" i="1"/>
  <c r="G14" i="1"/>
  <c r="G16" i="1"/>
  <c r="G18" i="1"/>
  <c r="G20" i="1"/>
  <c r="G22" i="1"/>
  <c r="G24" i="1"/>
  <c r="G26" i="1"/>
  <c r="G28" i="1"/>
  <c r="G30" i="1"/>
  <c r="G32" i="1"/>
  <c r="G34" i="1"/>
  <c r="G36" i="1"/>
  <c r="G38" i="1"/>
  <c r="G40" i="1"/>
  <c r="G42" i="1"/>
  <c r="G44" i="1"/>
  <c r="G47" i="1"/>
  <c r="G49" i="1"/>
  <c r="G51" i="1"/>
  <c r="G53" i="1"/>
  <c r="G54" i="1"/>
  <c r="G56" i="1"/>
  <c r="G58" i="1"/>
  <c r="G60" i="1"/>
  <c r="G62" i="1"/>
  <c r="G64" i="1"/>
  <c r="G66" i="1"/>
  <c r="G68" i="1"/>
  <c r="G70" i="1"/>
  <c r="G72" i="1"/>
  <c r="G74" i="1"/>
  <c r="G76" i="1"/>
  <c r="G80" i="1"/>
  <c r="G82" i="1"/>
  <c r="G84" i="1"/>
  <c r="G86" i="1"/>
  <c r="G88" i="1"/>
  <c r="G90" i="1"/>
  <c r="G92" i="1"/>
  <c r="G94" i="1"/>
  <c r="G96" i="1"/>
  <c r="G98" i="1"/>
  <c r="G100" i="1"/>
  <c r="G103" i="1"/>
  <c r="G105" i="1"/>
  <c r="G107" i="1"/>
  <c r="G109" i="1"/>
  <c r="G111" i="1"/>
  <c r="G113" i="1"/>
  <c r="G115" i="1"/>
  <c r="G118" i="1"/>
  <c r="G120" i="1"/>
  <c r="G121" i="1"/>
  <c r="G124" i="1"/>
  <c r="G126" i="1"/>
  <c r="G128" i="1"/>
  <c r="G130" i="1"/>
  <c r="G132" i="1"/>
  <c r="G134" i="1"/>
  <c r="G137" i="1"/>
  <c r="G139" i="1"/>
  <c r="G141" i="1"/>
  <c r="G143" i="1"/>
  <c r="G145" i="1"/>
  <c r="G147" i="1"/>
  <c r="G150" i="1"/>
  <c r="G152" i="1"/>
  <c r="G154" i="1"/>
  <c r="G156" i="1"/>
  <c r="G158" i="1"/>
  <c r="G161" i="1"/>
  <c r="G163" i="1"/>
  <c r="G165" i="1"/>
  <c r="G168" i="1"/>
  <c r="G170" i="1"/>
  <c r="G172" i="1"/>
  <c r="G174" i="1"/>
  <c r="G176" i="1"/>
  <c r="G178" i="1"/>
  <c r="G180" i="1"/>
  <c r="G182" i="1"/>
  <c r="G184" i="1"/>
  <c r="G186" i="1"/>
  <c r="G188" i="1"/>
  <c r="G191" i="1"/>
  <c r="G193" i="1"/>
  <c r="G195" i="1"/>
  <c r="G197" i="1"/>
  <c r="G200" i="1"/>
  <c r="G202" i="1"/>
  <c r="G204" i="1"/>
  <c r="G206" i="1"/>
  <c r="G208" i="1"/>
  <c r="G210" i="1"/>
  <c r="G212" i="1"/>
  <c r="G214" i="1"/>
  <c r="G216" i="1"/>
  <c r="G218" i="1"/>
  <c r="G220" i="1"/>
  <c r="G222" i="1"/>
  <c r="G224" i="1"/>
  <c r="G227" i="1"/>
  <c r="G229" i="1"/>
  <c r="G231" i="1"/>
  <c r="G233" i="1"/>
  <c r="G235" i="1"/>
  <c r="G237" i="1"/>
  <c r="G239" i="1"/>
  <c r="G241" i="1"/>
  <c r="G243" i="1"/>
  <c r="G245" i="1"/>
  <c r="G249" i="1"/>
  <c r="G253" i="1"/>
  <c r="G257" i="1"/>
  <c r="G261" i="1"/>
  <c r="G265" i="1"/>
  <c r="G272" i="1"/>
  <c r="G275" i="1"/>
  <c r="G279" i="1"/>
  <c r="G283" i="1"/>
  <c r="G287" i="1"/>
  <c r="G291" i="1"/>
  <c r="G300" i="1"/>
  <c r="G308" i="1"/>
  <c r="G312" i="1"/>
  <c r="G319" i="1"/>
  <c r="G323" i="1"/>
  <c r="G327" i="1"/>
  <c r="G331" i="1"/>
  <c r="G335" i="1"/>
  <c r="G339" i="1"/>
  <c r="G343" i="1"/>
  <c r="G347" i="1"/>
  <c r="G351" i="1"/>
  <c r="G357" i="1"/>
  <c r="G361" i="1"/>
  <c r="G365" i="1"/>
  <c r="G372" i="1"/>
  <c r="G376" i="1"/>
  <c r="G380" i="1"/>
  <c r="G384" i="1"/>
  <c r="G388" i="1"/>
  <c r="G392" i="1"/>
  <c r="G396" i="1"/>
  <c r="G400" i="1"/>
  <c r="G404" i="1"/>
  <c r="G408" i="1"/>
  <c r="G414" i="1"/>
  <c r="G422" i="1"/>
  <c r="G428" i="1"/>
  <c r="G432" i="1"/>
  <c r="G436" i="1"/>
  <c r="G440" i="1"/>
  <c r="G444" i="1"/>
  <c r="G448" i="1"/>
  <c r="G452" i="1"/>
  <c r="G456" i="1"/>
  <c r="G460" i="1"/>
  <c r="G464" i="1"/>
  <c r="G468" i="1"/>
  <c r="G472" i="1"/>
  <c r="G477" i="1"/>
  <c r="G481" i="1"/>
  <c r="G487" i="1"/>
  <c r="G491" i="1"/>
  <c r="G495" i="1"/>
  <c r="H499" i="1"/>
  <c r="G5" i="1"/>
  <c r="G9" i="1"/>
  <c r="G13" i="1"/>
  <c r="G17" i="1"/>
  <c r="G21" i="1"/>
  <c r="G25" i="1"/>
  <c r="G29" i="1"/>
  <c r="G31" i="1"/>
  <c r="G37" i="1"/>
  <c r="G39" i="1"/>
  <c r="G46" i="1"/>
  <c r="G50" i="1"/>
  <c r="G57" i="1"/>
  <c r="G61" i="1"/>
  <c r="G65" i="1"/>
  <c r="G71" i="1"/>
  <c r="G75" i="1"/>
  <c r="G79" i="1"/>
  <c r="G83" i="1"/>
  <c r="G85" i="1"/>
  <c r="G89" i="1"/>
  <c r="G93" i="1"/>
  <c r="G97" i="1"/>
  <c r="G104" i="1"/>
  <c r="G108" i="1"/>
  <c r="G112" i="1"/>
  <c r="G125" i="1"/>
  <c r="G127" i="1"/>
  <c r="G131" i="1"/>
  <c r="G138" i="1"/>
  <c r="G144" i="1"/>
  <c r="G146" i="1"/>
  <c r="G151" i="1"/>
  <c r="G157" i="1"/>
  <c r="G159" i="1"/>
  <c r="G169" i="1"/>
  <c r="G175" i="1"/>
  <c r="G177" i="1"/>
  <c r="G179" i="1"/>
  <c r="G181" i="1"/>
  <c r="G183" i="1"/>
  <c r="G185" i="1"/>
  <c r="G187" i="1"/>
  <c r="G189" i="1"/>
  <c r="G192" i="1"/>
  <c r="G194" i="1"/>
  <c r="G196" i="1"/>
  <c r="G199" i="1"/>
  <c r="G201" i="1"/>
  <c r="G203" i="1"/>
  <c r="G205" i="1"/>
  <c r="G207" i="1"/>
  <c r="G209" i="1"/>
  <c r="G211" i="1"/>
  <c r="G213" i="1"/>
  <c r="G215" i="1"/>
  <c r="G217" i="1"/>
  <c r="G219" i="1"/>
  <c r="G221" i="1"/>
  <c r="G223" i="1"/>
  <c r="G225" i="1"/>
  <c r="G228" i="1"/>
  <c r="G230" i="1"/>
  <c r="G232" i="1"/>
  <c r="G234" i="1"/>
  <c r="G236" i="1"/>
  <c r="G238" i="1"/>
  <c r="G240" i="1"/>
  <c r="G242" i="1"/>
  <c r="G244" i="1"/>
  <c r="H246" i="1"/>
  <c r="G246" i="1"/>
  <c r="G247" i="1"/>
  <c r="G251" i="1"/>
  <c r="G255" i="1"/>
  <c r="G259" i="1"/>
  <c r="G263" i="1"/>
  <c r="G267" i="1"/>
  <c r="G270" i="1"/>
  <c r="H274" i="1"/>
  <c r="G274" i="1"/>
  <c r="G277" i="1"/>
  <c r="G281" i="1"/>
  <c r="G285" i="1"/>
  <c r="G289" i="1"/>
  <c r="G293" i="1"/>
  <c r="G298" i="1"/>
  <c r="G302" i="1"/>
  <c r="G306" i="1"/>
  <c r="G310" i="1"/>
  <c r="G314" i="1"/>
  <c r="G317" i="1"/>
  <c r="G321" i="1"/>
  <c r="G325" i="1"/>
  <c r="G329" i="1"/>
  <c r="G333" i="1"/>
  <c r="G337" i="1"/>
  <c r="G341" i="1"/>
  <c r="G345" i="1"/>
  <c r="G349" i="1"/>
  <c r="G353" i="1"/>
  <c r="G356" i="1"/>
  <c r="G359" i="1"/>
  <c r="G363" i="1"/>
  <c r="G367" i="1"/>
  <c r="G370" i="1"/>
  <c r="G374" i="1"/>
  <c r="G378" i="1"/>
  <c r="G382" i="1"/>
  <c r="G386" i="1"/>
  <c r="G390" i="1"/>
  <c r="G394" i="1"/>
  <c r="G398" i="1"/>
  <c r="G402" i="1"/>
  <c r="G406" i="1"/>
  <c r="G410" i="1"/>
  <c r="G416" i="1"/>
  <c r="G426" i="1"/>
  <c r="G430" i="1"/>
  <c r="G434" i="1"/>
  <c r="G438" i="1"/>
  <c r="G442" i="1"/>
  <c r="G446" i="1"/>
  <c r="G450" i="1"/>
  <c r="G454" i="1"/>
  <c r="G458" i="1"/>
  <c r="G462" i="1"/>
  <c r="G466" i="1"/>
  <c r="G470" i="1"/>
  <c r="G475" i="1"/>
  <c r="G479" i="1"/>
  <c r="G483" i="1"/>
  <c r="G489" i="1"/>
  <c r="G493" i="1"/>
  <c r="G497" i="1"/>
  <c r="G248" i="1"/>
  <c r="G250" i="1"/>
  <c r="G252" i="1"/>
  <c r="G254" i="1"/>
  <c r="G256" i="1"/>
  <c r="G258" i="1"/>
  <c r="G260" i="1"/>
  <c r="G262" i="1"/>
  <c r="G264" i="1"/>
  <c r="G266" i="1"/>
  <c r="G268" i="1"/>
  <c r="G271" i="1"/>
  <c r="G273" i="1"/>
  <c r="G276" i="1"/>
  <c r="G278" i="1"/>
  <c r="G280" i="1"/>
  <c r="G282" i="1"/>
  <c r="G284" i="1"/>
  <c r="G286" i="1"/>
  <c r="G288" i="1"/>
  <c r="G290" i="1"/>
  <c r="G292" i="1"/>
  <c r="G294" i="1"/>
  <c r="G299" i="1"/>
  <c r="G301" i="1"/>
  <c r="G305" i="1"/>
  <c r="G307" i="1"/>
  <c r="G309" i="1"/>
  <c r="G311" i="1"/>
  <c r="G313" i="1"/>
  <c r="G315" i="1"/>
  <c r="G318" i="1"/>
  <c r="G320" i="1"/>
  <c r="G322" i="1"/>
  <c r="G324" i="1"/>
  <c r="G326" i="1"/>
  <c r="G328" i="1"/>
  <c r="G330" i="1"/>
  <c r="G332" i="1"/>
  <c r="G334" i="1"/>
  <c r="G336" i="1"/>
  <c r="G338" i="1"/>
  <c r="G340" i="1"/>
  <c r="G342" i="1"/>
  <c r="G344" i="1"/>
  <c r="G346" i="1"/>
  <c r="G348" i="1"/>
  <c r="G350" i="1"/>
  <c r="G352" i="1"/>
  <c r="G354" i="1"/>
  <c r="G358" i="1"/>
  <c r="G360" i="1"/>
  <c r="G362" i="1"/>
  <c r="G364" i="1"/>
  <c r="G366"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4" i="1"/>
  <c r="G476" i="1"/>
  <c r="G478" i="1"/>
  <c r="G480" i="1"/>
  <c r="G482" i="1"/>
  <c r="G484" i="1"/>
  <c r="G488" i="1"/>
  <c r="G490" i="1"/>
  <c r="G492" i="1"/>
  <c r="G494" i="1"/>
  <c r="G496" i="1"/>
  <c r="G498" i="1"/>
  <c r="J1548" i="1"/>
  <c r="H1548" i="1"/>
  <c r="G1548" i="1"/>
  <c r="I1548" i="1" s="1"/>
  <c r="J1552" i="1"/>
  <c r="H1552" i="1"/>
  <c r="G1552" i="1"/>
  <c r="J1557" i="1"/>
  <c r="H1557" i="1"/>
  <c r="G1557" i="1"/>
  <c r="J1561" i="1"/>
  <c r="H1561" i="1"/>
  <c r="G1561" i="1"/>
  <c r="J1579" i="1"/>
  <c r="H1579" i="1"/>
  <c r="G1579" i="1"/>
  <c r="I1579" i="1" s="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D7" i="4"/>
  <c r="F39" i="4"/>
  <c r="J1550" i="1"/>
  <c r="H1550" i="1"/>
  <c r="G1550" i="1"/>
  <c r="I1550" i="1" s="1"/>
  <c r="J1554" i="1"/>
  <c r="H1554" i="1"/>
  <c r="G1554" i="1"/>
  <c r="J1559" i="1"/>
  <c r="H1559" i="1"/>
  <c r="G1559" i="1"/>
  <c r="I1559" i="1" s="1"/>
  <c r="G1563" i="1"/>
  <c r="G1572" i="1"/>
  <c r="J1581" i="1"/>
  <c r="H1581" i="1"/>
  <c r="G1581" i="1"/>
  <c r="G1596" i="1"/>
  <c r="H1596" i="1"/>
  <c r="G1600" i="1"/>
  <c r="H1600" i="1"/>
  <c r="G1604" i="1"/>
  <c r="G1608" i="1"/>
  <c r="H1608" i="1"/>
  <c r="G1612" i="1"/>
  <c r="H1612" i="1"/>
  <c r="G1616" i="1"/>
  <c r="H1616" i="1"/>
  <c r="G1620" i="1"/>
  <c r="H1620" i="1"/>
  <c r="F53" i="4"/>
  <c r="F165" i="4"/>
  <c r="E418" i="4"/>
  <c r="D413" i="1" s="1"/>
  <c r="F431" i="4"/>
  <c r="G222" i="9"/>
  <c r="E222" i="9" s="1"/>
  <c r="B222" i="9" s="1"/>
  <c r="G218" i="9"/>
  <c r="E218" i="9" s="1"/>
  <c r="B218" i="9" s="1"/>
  <c r="G214" i="9"/>
  <c r="E214" i="9" s="1"/>
  <c r="B214" i="9" s="1"/>
  <c r="G210" i="9"/>
  <c r="E210" i="9" s="1"/>
  <c r="B210" i="9" s="1"/>
  <c r="C523" i="1"/>
  <c r="F529" i="4"/>
  <c r="D536" i="4"/>
  <c r="G226" i="9"/>
  <c r="E226" i="9" s="1"/>
  <c r="B226" i="9" s="1"/>
  <c r="C531" i="1"/>
  <c r="F537" i="4"/>
  <c r="D584" i="4"/>
  <c r="C579" i="1"/>
  <c r="F585" i="4"/>
  <c r="F589" i="4"/>
  <c r="G585" i="1"/>
  <c r="F591" i="4"/>
  <c r="D597" i="4"/>
  <c r="C615" i="1"/>
  <c r="F621" i="4"/>
  <c r="F629" i="4"/>
  <c r="C623" i="1"/>
  <c r="C641" i="1"/>
  <c r="D119" i="5"/>
  <c r="C1125" i="1"/>
  <c r="F120" i="5"/>
  <c r="D176" i="5"/>
  <c r="H24" i="3"/>
  <c r="C1181" i="1"/>
  <c r="G337" i="9"/>
  <c r="E337" i="9" s="1"/>
  <c r="B337" i="9" s="1"/>
  <c r="F197" i="5"/>
  <c r="C1201" i="1"/>
  <c r="G1478" i="1"/>
  <c r="H1478" i="1"/>
  <c r="F82" i="6"/>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B317" i="9"/>
  <c r="B321" i="9"/>
  <c r="B325" i="9"/>
  <c r="B333" i="9"/>
  <c r="D116" i="1"/>
  <c r="G116" i="1" s="1"/>
  <c r="D122" i="1"/>
  <c r="G122" i="1" s="1"/>
  <c r="D166" i="1"/>
  <c r="G166" i="1" s="1"/>
  <c r="D303" i="1"/>
  <c r="D304" i="1"/>
  <c r="G304" i="1" s="1"/>
  <c r="D355" i="1"/>
  <c r="D356" i="1"/>
  <c r="H356" i="1" s="1"/>
  <c r="D486" i="1"/>
  <c r="H486" i="1" s="1"/>
  <c r="G500" i="1"/>
  <c r="G502" i="1"/>
  <c r="G505" i="1"/>
  <c r="G507" i="1"/>
  <c r="G509" i="1"/>
  <c r="G511" i="1"/>
  <c r="G513" i="1"/>
  <c r="G515" i="1"/>
  <c r="G518" i="1"/>
  <c r="G520" i="1"/>
  <c r="G522" i="1"/>
  <c r="G525" i="1"/>
  <c r="D526" i="1"/>
  <c r="H526" i="1" s="1"/>
  <c r="G527" i="1"/>
  <c r="D530" i="1"/>
  <c r="G532" i="1"/>
  <c r="G534" i="1"/>
  <c r="G536" i="1"/>
  <c r="G538" i="1"/>
  <c r="G540" i="1"/>
  <c r="G542" i="1"/>
  <c r="G544" i="1"/>
  <c r="G546" i="1"/>
  <c r="G548" i="1"/>
  <c r="G550" i="1"/>
  <c r="G553" i="1"/>
  <c r="G555" i="1"/>
  <c r="G557" i="1"/>
  <c r="G559" i="1"/>
  <c r="G561" i="1"/>
  <c r="G563" i="1"/>
  <c r="G566" i="1"/>
  <c r="G568" i="1"/>
  <c r="G570" i="1"/>
  <c r="G572" i="1"/>
  <c r="G574" i="1"/>
  <c r="G577" i="1"/>
  <c r="G581" i="1"/>
  <c r="G584" i="1"/>
  <c r="H585" i="1"/>
  <c r="G587" i="1"/>
  <c r="D588" i="1"/>
  <c r="H588" i="1" s="1"/>
  <c r="G589" i="1"/>
  <c r="G592" i="1"/>
  <c r="G594" i="1"/>
  <c r="G596" i="1"/>
  <c r="G598" i="1"/>
  <c r="G600" i="1"/>
  <c r="G602" i="1"/>
  <c r="G604" i="1"/>
  <c r="G606" i="1"/>
  <c r="G608" i="1"/>
  <c r="G610" i="1"/>
  <c r="G612" i="1"/>
  <c r="G614" i="1"/>
  <c r="G617" i="1"/>
  <c r="G619" i="1"/>
  <c r="G621" i="1"/>
  <c r="G624" i="1"/>
  <c r="G626" i="1"/>
  <c r="G629" i="1"/>
  <c r="G631" i="1"/>
  <c r="G635" i="1"/>
  <c r="G645" i="1"/>
  <c r="G647"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9"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7" i="1"/>
  <c r="G1129" i="1"/>
  <c r="G1131" i="1"/>
  <c r="D1132" i="1"/>
  <c r="H1132" i="1" s="1"/>
  <c r="G1133" i="1"/>
  <c r="G1135" i="1"/>
  <c r="G1137" i="1"/>
  <c r="G1139" i="1"/>
  <c r="G1141" i="1"/>
  <c r="G1143" i="1"/>
  <c r="G1145" i="1"/>
  <c r="G1147" i="1"/>
  <c r="G1149" i="1"/>
  <c r="G1151" i="1"/>
  <c r="G1154" i="1"/>
  <c r="G1157" i="1"/>
  <c r="G1159" i="1"/>
  <c r="G1161" i="1"/>
  <c r="G1163" i="1"/>
  <c r="G1165" i="1"/>
  <c r="G1167" i="1"/>
  <c r="G1169" i="1"/>
  <c r="G1171" i="1"/>
  <c r="G1173" i="1"/>
  <c r="G1175" i="1"/>
  <c r="G1177" i="1"/>
  <c r="G1179" i="1"/>
  <c r="G1183" i="1"/>
  <c r="G1185" i="1"/>
  <c r="G1187" i="1"/>
  <c r="G1189" i="1"/>
  <c r="G1191" i="1"/>
  <c r="G1193" i="1"/>
  <c r="G1195" i="1"/>
  <c r="G1197" i="1"/>
  <c r="G1199"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J1549" i="1"/>
  <c r="H1549" i="1"/>
  <c r="G1549" i="1"/>
  <c r="J1551" i="1"/>
  <c r="H1551" i="1"/>
  <c r="G1551" i="1"/>
  <c r="I1551" i="1" s="1"/>
  <c r="J1553" i="1"/>
  <c r="H1553" i="1"/>
  <c r="G1553" i="1"/>
  <c r="G1555" i="1"/>
  <c r="J1558" i="1"/>
  <c r="H1558" i="1"/>
  <c r="G1558" i="1"/>
  <c r="J1560" i="1"/>
  <c r="H1560" i="1"/>
  <c r="G1560" i="1"/>
  <c r="I1560" i="1" s="1"/>
  <c r="J1562" i="1"/>
  <c r="H1562" i="1"/>
  <c r="G1562" i="1"/>
  <c r="J1578" i="1"/>
  <c r="H1578" i="1"/>
  <c r="G1578" i="1"/>
  <c r="I1578" i="1" s="1"/>
  <c r="J1580" i="1"/>
  <c r="H1580" i="1"/>
  <c r="G1580" i="1"/>
  <c r="G1582" i="1"/>
  <c r="H1582" i="1"/>
  <c r="G1598" i="1"/>
  <c r="H1598" i="1"/>
  <c r="G1602" i="1"/>
  <c r="H1602" i="1"/>
  <c r="G1606" i="1"/>
  <c r="H1606" i="1"/>
  <c r="G1610" i="1"/>
  <c r="H1610" i="1"/>
  <c r="G1614" i="1"/>
  <c r="H1614" i="1"/>
  <c r="G1618" i="1"/>
  <c r="H1618" i="1"/>
  <c r="G1624" i="1"/>
  <c r="H1624"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E7" i="4"/>
  <c r="G224" i="9"/>
  <c r="E224" i="9" s="1"/>
  <c r="B224" i="9" s="1"/>
  <c r="G216" i="9"/>
  <c r="E216" i="9" s="1"/>
  <c r="B216" i="9" s="1"/>
  <c r="F83" i="4"/>
  <c r="F263" i="4"/>
  <c r="F648" i="4"/>
  <c r="C642" i="1"/>
  <c r="F467" i="4"/>
  <c r="D491" i="4"/>
  <c r="C503" i="1"/>
  <c r="F509" i="4"/>
  <c r="G551" i="1"/>
  <c r="F557" i="4"/>
  <c r="D571" i="4"/>
  <c r="C575" i="1"/>
  <c r="F581" i="4"/>
  <c r="G627" i="1"/>
  <c r="F633" i="4"/>
  <c r="G649" i="1"/>
  <c r="F656" i="4"/>
  <c r="G1057" i="1"/>
  <c r="F52" i="5"/>
  <c r="G1061" i="1"/>
  <c r="F56" i="5"/>
  <c r="H314" i="9"/>
  <c r="E314" i="9" s="1"/>
  <c r="B314" i="9" s="1"/>
  <c r="E88" i="5"/>
  <c r="G315" i="9"/>
  <c r="G316" i="9"/>
  <c r="D147" i="5"/>
  <c r="C1155" i="1"/>
  <c r="F150" i="5"/>
  <c r="H336" i="9"/>
  <c r="E336" i="9" s="1"/>
  <c r="B336" i="9" s="1"/>
  <c r="E177" i="5"/>
  <c r="F177" i="5" s="1"/>
  <c r="G1252" i="1"/>
  <c r="F248" i="5"/>
  <c r="E141" i="6"/>
  <c r="I27" i="3"/>
  <c r="G1418" i="1"/>
  <c r="H1418" i="1"/>
  <c r="F22" i="6"/>
  <c r="F28" i="6"/>
  <c r="C1514" i="1"/>
  <c r="D114" i="6"/>
  <c r="F118" i="6"/>
  <c r="G1518" i="1"/>
  <c r="H1518" i="1"/>
  <c r="F122" i="6"/>
  <c r="D129" i="6"/>
  <c r="C1526" i="1"/>
  <c r="F130" i="6"/>
  <c r="C1623" i="1"/>
  <c r="G1375" i="1"/>
  <c r="H1375" i="1"/>
  <c r="G1377" i="1"/>
  <c r="G1379" i="1"/>
  <c r="G1381" i="1"/>
  <c r="G1383" i="1"/>
  <c r="G1385" i="1"/>
  <c r="G1387" i="1"/>
  <c r="G1389" i="1"/>
  <c r="G1391" i="1"/>
  <c r="G1393" i="1"/>
  <c r="G1395" i="1"/>
  <c r="G1397" i="1"/>
  <c r="G1399" i="1"/>
  <c r="G1403" i="1"/>
  <c r="G1405" i="1"/>
  <c r="G1407" i="1"/>
  <c r="G1409" i="1"/>
  <c r="G1411" i="1"/>
  <c r="G1413" i="1"/>
  <c r="G1415" i="1"/>
  <c r="G1417" i="1"/>
  <c r="G1420" i="1"/>
  <c r="G1422" i="1"/>
  <c r="G1425" i="1"/>
  <c r="G1427" i="1"/>
  <c r="G1429" i="1"/>
  <c r="G1433" i="1"/>
  <c r="G1435" i="1"/>
  <c r="G1437" i="1"/>
  <c r="G1439" i="1"/>
  <c r="G1441" i="1"/>
  <c r="G1443" i="1"/>
  <c r="G1445" i="1"/>
  <c r="G1448" i="1"/>
  <c r="G1451" i="1"/>
  <c r="G1453" i="1"/>
  <c r="G1455" i="1"/>
  <c r="G1457" i="1"/>
  <c r="G1459" i="1"/>
  <c r="G1461" i="1"/>
  <c r="G1463" i="1"/>
  <c r="G1465" i="1"/>
  <c r="G1467" i="1"/>
  <c r="G1469" i="1"/>
  <c r="G1471" i="1"/>
  <c r="G1473" i="1"/>
  <c r="G1475" i="1"/>
  <c r="G1477" i="1"/>
  <c r="G1480" i="1"/>
  <c r="G1482" i="1"/>
  <c r="G1484" i="1"/>
  <c r="G1488" i="1"/>
  <c r="G1491" i="1"/>
  <c r="G1493" i="1"/>
  <c r="G1495" i="1"/>
  <c r="G1497" i="1"/>
  <c r="G1499" i="1"/>
  <c r="G1501" i="1"/>
  <c r="G1503" i="1"/>
  <c r="G1505" i="1"/>
  <c r="G1507" i="1"/>
  <c r="G1509" i="1"/>
  <c r="G1512" i="1"/>
  <c r="G1515" i="1"/>
  <c r="G1517" i="1"/>
  <c r="G1520" i="1"/>
  <c r="G1522" i="1"/>
  <c r="G1524" i="1"/>
  <c r="G1528" i="1"/>
  <c r="G1530" i="1"/>
  <c r="G1532" i="1"/>
  <c r="G1534" i="1"/>
  <c r="G1536"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F17" i="4"/>
  <c r="E49" i="4"/>
  <c r="D45" i="1" s="1"/>
  <c r="G45" i="1" s="1"/>
  <c r="F68" i="4"/>
  <c r="F107" i="4"/>
  <c r="F126" i="4"/>
  <c r="F134" i="4"/>
  <c r="F135" i="4"/>
  <c r="F141" i="4"/>
  <c r="F154" i="4"/>
  <c r="F170" i="4"/>
  <c r="F194" i="4"/>
  <c r="F203" i="4"/>
  <c r="F216" i="4"/>
  <c r="D230" i="4"/>
  <c r="F231" i="4"/>
  <c r="E273" i="4"/>
  <c r="D269" i="1" s="1"/>
  <c r="G269" i="1" s="1"/>
  <c r="F310" i="4"/>
  <c r="D321" i="4"/>
  <c r="F322" i="4"/>
  <c r="F362" i="4"/>
  <c r="D373" i="4"/>
  <c r="F374" i="4"/>
  <c r="F393" i="4"/>
  <c r="E431" i="4"/>
  <c r="F473" i="4"/>
  <c r="E479" i="4"/>
  <c r="D473" i="1" s="1"/>
  <c r="G473" i="1" s="1"/>
  <c r="D522" i="4"/>
  <c r="F523" i="4"/>
  <c r="E156" i="9"/>
  <c r="B156" i="9" s="1"/>
  <c r="F607" i="4"/>
  <c r="E629" i="4"/>
  <c r="D623" i="1" s="1"/>
  <c r="D7" i="5"/>
  <c r="F8" i="5"/>
  <c r="F13" i="5"/>
  <c r="D69" i="5"/>
  <c r="F71" i="5"/>
  <c r="F136" i="5"/>
  <c r="F178" i="5"/>
  <c r="F181" i="5"/>
  <c r="F204" i="5"/>
  <c r="H25" i="3"/>
  <c r="F252" i="5"/>
  <c r="F256" i="5"/>
  <c r="D35" i="6"/>
  <c r="C1432" i="1"/>
  <c r="F36" i="6"/>
  <c r="G1446" i="1"/>
  <c r="F50" i="6"/>
  <c r="G1450" i="1"/>
  <c r="F54" i="6"/>
  <c r="D89" i="6"/>
  <c r="C1486" i="1"/>
  <c r="F90" i="6"/>
  <c r="G1490" i="1"/>
  <c r="F94" i="6"/>
  <c r="G346" i="9"/>
  <c r="E346" i="9" s="1"/>
  <c r="G1539" i="1"/>
  <c r="G1540" i="1"/>
  <c r="J1547" i="1"/>
  <c r="G1547" i="1"/>
  <c r="D44" i="8"/>
  <c r="C1583" i="1"/>
  <c r="H24" i="9"/>
  <c r="B28" i="9"/>
  <c r="B32"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G208" i="9"/>
  <c r="E208" i="9" s="1"/>
  <c r="B208" i="9" s="1"/>
  <c r="G220" i="9"/>
  <c r="E220" i="9" s="1"/>
  <c r="B220" i="9" s="1"/>
  <c r="G1401" i="1"/>
  <c r="F427" i="4"/>
  <c r="F89" i="5"/>
  <c r="H316" i="9"/>
  <c r="H315" i="9"/>
  <c r="G339" i="9"/>
  <c r="E339" i="9" s="1"/>
  <c r="B339" i="9" s="1"/>
  <c r="F219" i="5"/>
  <c r="F220" i="5"/>
  <c r="F5" i="6"/>
  <c r="F6" i="6"/>
  <c r="B30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31" i="9"/>
  <c r="B283" i="9"/>
  <c r="B285" i="9"/>
  <c r="B287" i="9"/>
  <c r="B289" i="9"/>
  <c r="B291" i="9"/>
  <c r="H33" i="3" l="1"/>
  <c r="I1557" i="1"/>
  <c r="G1511" i="1"/>
  <c r="F202" i="4"/>
  <c r="H198" i="1"/>
  <c r="H136" i="1"/>
  <c r="F106" i="4"/>
  <c r="H102" i="1"/>
  <c r="G78" i="1"/>
  <c r="G1259" i="1"/>
  <c r="E251" i="5"/>
  <c r="F251" i="5" s="1"/>
  <c r="F255" i="5"/>
  <c r="F647" i="4"/>
  <c r="E24" i="9"/>
  <c r="B24" i="9" s="1"/>
  <c r="D45" i="8"/>
  <c r="K1481" i="9" s="1"/>
  <c r="H1628" i="1"/>
  <c r="G1681" i="1"/>
  <c r="H1629" i="1"/>
  <c r="G1629" i="1"/>
  <c r="G1585" i="1"/>
  <c r="F228" i="9"/>
  <c r="B228" i="9" s="1"/>
  <c r="B207" i="9"/>
  <c r="E7" i="5"/>
  <c r="F12" i="5"/>
  <c r="D1017" i="1"/>
  <c r="H122" i="1"/>
  <c r="D160" i="1"/>
  <c r="G160" i="1" s="1"/>
  <c r="H166" i="1"/>
  <c r="F153" i="4"/>
  <c r="D149" i="1"/>
  <c r="H1583" i="1"/>
  <c r="G1583" i="1"/>
  <c r="G1538" i="1"/>
  <c r="H1538" i="1"/>
  <c r="G1486" i="1"/>
  <c r="H1486" i="1"/>
  <c r="F522" i="4"/>
  <c r="C516" i="1"/>
  <c r="G1526" i="1"/>
  <c r="H1526" i="1"/>
  <c r="F114" i="6"/>
  <c r="H30" i="3"/>
  <c r="C1510" i="1"/>
  <c r="E315" i="9"/>
  <c r="B315" i="9" s="1"/>
  <c r="G575" i="1"/>
  <c r="H575" i="1"/>
  <c r="F491" i="4"/>
  <c r="C485" i="1"/>
  <c r="G642" i="1"/>
  <c r="H642" i="1"/>
  <c r="F273" i="4"/>
  <c r="G1201" i="1"/>
  <c r="H1201" i="1"/>
  <c r="C1180" i="1"/>
  <c r="G1125" i="1"/>
  <c r="H1125" i="1"/>
  <c r="G615" i="1"/>
  <c r="H615" i="1"/>
  <c r="G579" i="1"/>
  <c r="H579" i="1"/>
  <c r="E535" i="4"/>
  <c r="G531" i="1"/>
  <c r="H531" i="1"/>
  <c r="F536" i="4"/>
  <c r="D535" i="4"/>
  <c r="C530" i="1"/>
  <c r="G523" i="1"/>
  <c r="H523" i="1"/>
  <c r="D430" i="4"/>
  <c r="E152" i="4"/>
  <c r="G588" i="1"/>
  <c r="H473" i="1"/>
  <c r="G486" i="1"/>
  <c r="H269" i="1"/>
  <c r="H45" i="1"/>
  <c r="B346" i="9"/>
  <c r="E345" i="9"/>
  <c r="I10" i="3" s="1"/>
  <c r="F35" i="6"/>
  <c r="H28" i="3"/>
  <c r="C1431" i="1"/>
  <c r="H23" i="3"/>
  <c r="C1074" i="1"/>
  <c r="E430" i="4"/>
  <c r="D425" i="1"/>
  <c r="F321" i="4"/>
  <c r="D308" i="4"/>
  <c r="C316" i="1"/>
  <c r="F230" i="4"/>
  <c r="C226" i="1"/>
  <c r="I24" i="3"/>
  <c r="D1181" i="1"/>
  <c r="H1181" i="1" s="1"/>
  <c r="F147" i="5"/>
  <c r="C1152" i="1"/>
  <c r="E309" i="9"/>
  <c r="B309" i="9" s="1"/>
  <c r="D141" i="6"/>
  <c r="C1621" i="1"/>
  <c r="I39" i="3"/>
  <c r="F89" i="6"/>
  <c r="C1485" i="1"/>
  <c r="G1432" i="1"/>
  <c r="H1432" i="1"/>
  <c r="F7" i="5"/>
  <c r="H22" i="3"/>
  <c r="C1012" i="1"/>
  <c r="D6" i="5"/>
  <c r="F373" i="4"/>
  <c r="D360" i="4"/>
  <c r="C368" i="1"/>
  <c r="D152" i="4"/>
  <c r="I1576" i="1"/>
  <c r="I1574" i="1"/>
  <c r="I1569" i="1"/>
  <c r="I1567" i="1"/>
  <c r="I1565" i="1"/>
  <c r="H19" i="9"/>
  <c r="E19" i="9" s="1"/>
  <c r="B19" i="9" s="1"/>
  <c r="H1623" i="1"/>
  <c r="G1623" i="1"/>
  <c r="F129" i="6"/>
  <c r="C1525" i="1"/>
  <c r="G1514" i="1"/>
  <c r="H1514" i="1"/>
  <c r="D1537" i="1"/>
  <c r="I31" i="3"/>
  <c r="G1155" i="1"/>
  <c r="H1155" i="1"/>
  <c r="E316" i="9"/>
  <c r="B316" i="9" s="1"/>
  <c r="E69" i="5"/>
  <c r="F69" i="5" s="1"/>
  <c r="D1093" i="1"/>
  <c r="C565" i="1"/>
  <c r="F571" i="4"/>
  <c r="G503" i="1"/>
  <c r="H503" i="1"/>
  <c r="D3" i="1"/>
  <c r="E6" i="4"/>
  <c r="I1580" i="1"/>
  <c r="I1562" i="1"/>
  <c r="I1558" i="1"/>
  <c r="I1553" i="1"/>
  <c r="I1549" i="1"/>
  <c r="F119" i="5"/>
  <c r="C1124" i="1"/>
  <c r="G641" i="1"/>
  <c r="H641" i="1"/>
  <c r="G623" i="1"/>
  <c r="H623" i="1"/>
  <c r="C591" i="1"/>
  <c r="F597" i="4"/>
  <c r="F584" i="4"/>
  <c r="C578" i="1"/>
  <c r="I1581" i="1"/>
  <c r="I1554" i="1"/>
  <c r="G1132" i="1"/>
  <c r="F49" i="4"/>
  <c r="D6" i="4"/>
  <c r="F7" i="4"/>
  <c r="C3" i="1"/>
  <c r="I1561" i="1"/>
  <c r="I1552" i="1"/>
  <c r="G526" i="1"/>
  <c r="H304" i="1"/>
  <c r="H116" i="1"/>
  <c r="G1181" i="1" l="1"/>
  <c r="D1255" i="1"/>
  <c r="H1255" i="1" s="1"/>
  <c r="I25" i="3"/>
  <c r="E176" i="5"/>
  <c r="D1180" i="1" s="1"/>
  <c r="G1180" i="1" s="1"/>
  <c r="C1622" i="1"/>
  <c r="H11" i="3" s="1"/>
  <c r="N3" i="9" s="1"/>
  <c r="I40" i="3"/>
  <c r="G343" i="9"/>
  <c r="E343" i="9" s="1"/>
  <c r="G344" i="9"/>
  <c r="E344" i="9" s="1"/>
  <c r="B344" i="9" s="1"/>
  <c r="H1017" i="1"/>
  <c r="G1017" i="1"/>
  <c r="D1012" i="1"/>
  <c r="G1012" i="1" s="1"/>
  <c r="I22" i="3"/>
  <c r="H160" i="1"/>
  <c r="H149" i="1"/>
  <c r="G149" i="1"/>
  <c r="H3" i="1"/>
  <c r="G3" i="1"/>
  <c r="F6" i="4"/>
  <c r="H17" i="3"/>
  <c r="D422" i="4"/>
  <c r="C2" i="1"/>
  <c r="G591" i="1"/>
  <c r="H591" i="1"/>
  <c r="E422" i="4"/>
  <c r="I17" i="3"/>
  <c r="D2" i="1"/>
  <c r="H1093" i="1"/>
  <c r="G1093" i="1"/>
  <c r="H368" i="1"/>
  <c r="G368" i="1"/>
  <c r="F141" i="6"/>
  <c r="H31" i="3"/>
  <c r="C1537" i="1"/>
  <c r="G348" i="9"/>
  <c r="E348" i="9" s="1"/>
  <c r="G1152" i="1"/>
  <c r="H1152" i="1"/>
  <c r="D417" i="4"/>
  <c r="F308" i="4"/>
  <c r="C303" i="1"/>
  <c r="H425" i="1"/>
  <c r="G425" i="1"/>
  <c r="E299" i="4"/>
  <c r="I18" i="3"/>
  <c r="D148" i="1"/>
  <c r="G530" i="1"/>
  <c r="H530" i="1"/>
  <c r="G1510" i="1"/>
  <c r="H1510" i="1"/>
  <c r="G578" i="1"/>
  <c r="H578" i="1"/>
  <c r="G1124" i="1"/>
  <c r="H1124" i="1"/>
  <c r="G565" i="1"/>
  <c r="H565" i="1"/>
  <c r="I23" i="3"/>
  <c r="D1074" i="1"/>
  <c r="H1074" i="1" s="1"/>
  <c r="E6" i="5"/>
  <c r="F6" i="5" s="1"/>
  <c r="G1525" i="1"/>
  <c r="H1525" i="1"/>
  <c r="F152" i="4"/>
  <c r="H18" i="3"/>
  <c r="D299" i="4"/>
  <c r="C148" i="1"/>
  <c r="F360" i="4"/>
  <c r="D418" i="4"/>
  <c r="C355" i="1"/>
  <c r="G299" i="9"/>
  <c r="C1011" i="1"/>
  <c r="G1485" i="1"/>
  <c r="H1485" i="1"/>
  <c r="H1621" i="1"/>
  <c r="G1621" i="1"/>
  <c r="H226" i="1"/>
  <c r="G226" i="1"/>
  <c r="H316" i="1"/>
  <c r="G316" i="1"/>
  <c r="E639" i="4"/>
  <c r="D633" i="1" s="1"/>
  <c r="D424" i="1"/>
  <c r="G1431" i="1"/>
  <c r="H1431" i="1"/>
  <c r="H9" i="3"/>
  <c r="F430" i="4"/>
  <c r="D639" i="4"/>
  <c r="C424" i="1"/>
  <c r="D640" i="4"/>
  <c r="C529" i="1"/>
  <c r="F535" i="4"/>
  <c r="E640" i="4"/>
  <c r="D634" i="1" s="1"/>
  <c r="D529" i="1"/>
  <c r="H485" i="1"/>
  <c r="G485" i="1"/>
  <c r="G516" i="1"/>
  <c r="H516" i="1"/>
  <c r="G306" i="9" l="1"/>
  <c r="E306" i="9" s="1"/>
  <c r="B306" i="9" s="1"/>
  <c r="G1255" i="1"/>
  <c r="F176" i="5"/>
  <c r="H1180" i="1"/>
  <c r="E342" i="9"/>
  <c r="I11" i="3" s="1"/>
  <c r="H1622" i="1"/>
  <c r="B343" i="9"/>
  <c r="G1622" i="1"/>
  <c r="H1012" i="1"/>
  <c r="G529" i="1"/>
  <c r="H529" i="1"/>
  <c r="H424" i="1"/>
  <c r="G424" i="1"/>
  <c r="H355" i="1"/>
  <c r="G355" i="1"/>
  <c r="D423" i="4"/>
  <c r="D301" i="4"/>
  <c r="F299" i="4"/>
  <c r="C295" i="1"/>
  <c r="E301" i="4"/>
  <c r="D297" i="1" s="1"/>
  <c r="E423" i="4"/>
  <c r="D295" i="1"/>
  <c r="G1074" i="1"/>
  <c r="B348" i="9"/>
  <c r="E347" i="9"/>
  <c r="I9" i="3" s="1"/>
  <c r="E300" i="4"/>
  <c r="D296" i="1" s="1"/>
  <c r="H2" i="1"/>
  <c r="G2" i="1"/>
  <c r="D300" i="4"/>
  <c r="F640" i="4"/>
  <c r="C634" i="1"/>
  <c r="C633" i="1"/>
  <c r="F639" i="4"/>
  <c r="K3" i="9"/>
  <c r="F418" i="4"/>
  <c r="C413" i="1"/>
  <c r="H148" i="1"/>
  <c r="G148" i="1"/>
  <c r="H299" i="9"/>
  <c r="E299" i="9" s="1"/>
  <c r="D1011" i="1"/>
  <c r="H8" i="3" s="1"/>
  <c r="H303" i="1"/>
  <c r="G303" i="1"/>
  <c r="F417" i="4"/>
  <c r="C412" i="1"/>
  <c r="G1537" i="1"/>
  <c r="H1537" i="1"/>
  <c r="E643" i="4"/>
  <c r="E424" i="4"/>
  <c r="D419" i="1" s="1"/>
  <c r="D417" i="1"/>
  <c r="D643" i="4"/>
  <c r="D424" i="4"/>
  <c r="F422" i="4"/>
  <c r="C417" i="1"/>
  <c r="M3" i="9" l="1"/>
  <c r="B299" i="9"/>
  <c r="H417" i="1"/>
  <c r="G417" i="1"/>
  <c r="D637" i="1"/>
  <c r="G633" i="1"/>
  <c r="H633" i="1"/>
  <c r="D418" i="1"/>
  <c r="E644" i="4"/>
  <c r="E425" i="4"/>
  <c r="D420" i="1" s="1"/>
  <c r="H20" i="9"/>
  <c r="H295" i="1"/>
  <c r="G295" i="1"/>
  <c r="F301" i="4"/>
  <c r="C297" i="1"/>
  <c r="G1011" i="1"/>
  <c r="F424" i="4"/>
  <c r="C419" i="1"/>
  <c r="F643" i="4"/>
  <c r="C637" i="1"/>
  <c r="H412" i="1"/>
  <c r="G412" i="1"/>
  <c r="H413" i="1"/>
  <c r="G413" i="1"/>
  <c r="G634" i="1"/>
  <c r="H634" i="1"/>
  <c r="F300" i="4"/>
  <c r="C296" i="1"/>
  <c r="D644" i="4"/>
  <c r="D425" i="4"/>
  <c r="F423" i="4"/>
  <c r="C418" i="1"/>
  <c r="G20" i="9"/>
  <c r="H1011" i="1"/>
  <c r="E20" i="9" l="1"/>
  <c r="B20" i="9" s="1"/>
  <c r="H297" i="1"/>
  <c r="G297" i="1"/>
  <c r="E646" i="4"/>
  <c r="D638" i="1"/>
  <c r="D646" i="4"/>
  <c r="F644" i="4"/>
  <c r="C638" i="1"/>
  <c r="H418" i="1"/>
  <c r="G418" i="1"/>
  <c r="F425" i="4"/>
  <c r="C420" i="1"/>
  <c r="H296" i="1"/>
  <c r="G296" i="1"/>
  <c r="G637" i="1"/>
  <c r="H637" i="1"/>
  <c r="D645" i="4"/>
  <c r="H419" i="1"/>
  <c r="G419" i="1"/>
  <c r="E645" i="4"/>
  <c r="H334" i="9"/>
  <c r="G334" i="9"/>
  <c r="E334" i="9" l="1"/>
  <c r="B334" i="9" s="1"/>
  <c r="E649" i="4"/>
  <c r="D639" i="1"/>
  <c r="D649" i="4"/>
  <c r="C639" i="1"/>
  <c r="F645" i="4"/>
  <c r="H420" i="1"/>
  <c r="G420" i="1"/>
  <c r="G638" i="1"/>
  <c r="H638" i="1"/>
  <c r="D650" i="4"/>
  <c r="F646" i="4"/>
  <c r="C640" i="1"/>
  <c r="E650" i="4"/>
  <c r="D640" i="1"/>
  <c r="E298" i="9" l="1"/>
  <c r="I8" i="3" s="1"/>
  <c r="I20" i="3"/>
  <c r="D644" i="1"/>
  <c r="G297" i="9"/>
  <c r="E297" i="9" s="1"/>
  <c r="B297" i="9" s="1"/>
  <c r="G639" i="1"/>
  <c r="H639" i="1"/>
  <c r="G640" i="1"/>
  <c r="H640" i="1"/>
  <c r="F650" i="4"/>
  <c r="H20" i="3"/>
  <c r="C644" i="1"/>
  <c r="H19" i="3"/>
  <c r="C643" i="1"/>
  <c r="F649" i="4"/>
  <c r="D643" i="1"/>
  <c r="H7" i="3" s="1"/>
  <c r="I19" i="3"/>
  <c r="J3" i="9" l="1"/>
  <c r="G643" i="1"/>
  <c r="H643" i="1"/>
  <c r="G644" i="1"/>
  <c r="H644" i="1"/>
  <c r="G295" i="9" l="1"/>
  <c r="H295" i="9"/>
  <c r="G18" i="9"/>
  <c r="L293" i="9"/>
  <c r="F293" i="9" s="1"/>
  <c r="H18" i="9"/>
  <c r="G22" i="9"/>
  <c r="L15" i="9"/>
  <c r="K5" i="9"/>
  <c r="H21" i="9"/>
  <c r="G17" i="9"/>
  <c r="G16" i="9"/>
  <c r="H15" i="9"/>
  <c r="H16" i="9"/>
  <c r="I13" i="9"/>
  <c r="K11" i="9"/>
  <c r="J8" i="9"/>
  <c r="I5" i="9"/>
  <c r="H17" i="9"/>
  <c r="K9" i="9"/>
  <c r="I7" i="9"/>
  <c r="K13" i="9"/>
  <c r="J5" i="9"/>
  <c r="K6" i="9"/>
  <c r="I8" i="9"/>
  <c r="J9" i="9"/>
  <c r="K10" i="9"/>
  <c r="I12" i="9"/>
  <c r="J13" i="9"/>
  <c r="I17" i="9"/>
  <c r="M15" i="9"/>
  <c r="G15" i="9"/>
  <c r="I9" i="9"/>
  <c r="G21" i="9"/>
  <c r="J6" i="9"/>
  <c r="M16" i="9"/>
  <c r="I6" i="9"/>
  <c r="J7" i="9"/>
  <c r="K8" i="9"/>
  <c r="J11" i="9"/>
  <c r="K12" i="9"/>
  <c r="H22" i="9"/>
  <c r="L16" i="9"/>
  <c r="J17" i="9"/>
  <c r="J12" i="9"/>
  <c r="K7" i="9"/>
  <c r="I11" i="9"/>
  <c r="J10" i="9"/>
  <c r="E21" i="9" l="1"/>
  <c r="B21" i="9" s="1"/>
  <c r="E11" i="9"/>
  <c r="B11" i="9" s="1"/>
  <c r="F16" i="9"/>
  <c r="E6" i="9"/>
  <c r="B6" i="9" s="1"/>
  <c r="E9" i="9"/>
  <c r="B9" i="9" s="1"/>
  <c r="E7" i="9"/>
  <c r="B7" i="9" s="1"/>
  <c r="E22" i="9"/>
  <c r="B22" i="9" s="1"/>
  <c r="E8" i="9"/>
  <c r="B8" i="9" s="1"/>
  <c r="E13" i="9"/>
  <c r="B13" i="9" s="1"/>
  <c r="E17" i="9"/>
  <c r="B17" i="9" s="1"/>
  <c r="B293" i="9"/>
  <c r="F23" i="9"/>
  <c r="E10" i="9"/>
  <c r="B10" i="9" s="1"/>
  <c r="E15" i="9"/>
  <c r="E12" i="9"/>
  <c r="B12" i="9" s="1"/>
  <c r="E5" i="9"/>
  <c r="E16" i="9"/>
  <c r="F15" i="9"/>
  <c r="E18" i="9"/>
  <c r="B18" i="9" s="1"/>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<sst xmlns="http://schemas.openxmlformats.org/spreadsheetml/2006/main" count="4733" uniqueCount="3656">
  <si>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</si>
  <si>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15260 - O.Š. GROFA JANKA DRAŠKOVIĆA,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</si>
  <si>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</si>
  <si>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</si>
  <si>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</si>
  <si>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</si>
  <si>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</si>
  <si>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</si>
  <si>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</si>
  <si>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</si>
  <si>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</si>
  <si>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</si>
  <si>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</si>
  <si>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</si>
  <si>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</si>
  <si>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</si>
  <si>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</si>
  <si>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</si>
  <si>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</si>
  <si>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</si>
  <si>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</si>
  <si>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</si>
  <si>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</si>
  <si>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</si>
  <si>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</si>
  <si>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</si>
  <si>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</si>
  <si>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</si>
  <si>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</si>
  <si>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</si>
  <si>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</si>
  <si>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</si>
  <si>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</si>
  <si>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</si>
  <si>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</si>
  <si>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</si>
  <si>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</si>
  <si>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</si>
  <si>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</si>
  <si>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</si>
  <si>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</si>
  <si>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</si>
  <si>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</si>
  <si>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</si>
  <si>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</si>
  <si>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</si>
  <si>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</si>
  <si>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</si>
  <si>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</si>
  <si>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</si>
  <si>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</si>
  <si>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</si>
  <si>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</si>
  <si>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</si>
  <si>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</si>
  <si>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</si>
  <si>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</si>
  <si>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</si>
  <si>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</si>
  <si>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</si>
  <si>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</si>
  <si>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</si>
  <si>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</si>
  <si>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</si>
  <si>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</si>
  <si>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</si>
  <si>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</si>
  <si>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</si>
  <si>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</si>
  <si>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</si>
  <si>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</si>
  <si>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</si>
  <si>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</si>
  <si>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</si>
  <si>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</si>
  <si>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</si>
  <si>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</si>
  <si>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</si>
  <si>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</si>
  <si>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</si>
  <si>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</si>
  <si>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</si>
  <si>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</si>
  <si>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</si>
  <si>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</si>
  <si>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</si>
  <si>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</si>
  <si>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</si>
  <si>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</si>
  <si>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</si>
  <si>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</si>
  <si>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</si>
  <si>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</si>
  <si>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</si>
  <si>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</si>
  <si>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</si>
  <si>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</si>
  <si>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</si>
  <si>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</si>
  <si>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</si>
  <si>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</si>
  <si>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</si>
  <si>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</si>
  <si>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</si>
  <si>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</si>
  <si>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</si>
  <si>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</si>
  <si>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</si>
  <si>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</si>
  <si>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</si>
  <si>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</si>
  <si>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</si>
  <si>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</si>
  <si>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</si>
  <si>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</si>
  <si>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</si>
  <si>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</si>
  <si>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</si>
  <si>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</si>
  <si>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</si>
  <si>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</si>
  <si>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</si>
  <si>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</si>
  <si>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</si>
  <si>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</si>
  <si>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</si>
  <si>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</si>
  <si>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</si>
  <si>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</si>
  <si>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</si>
  <si>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</si>
  <si>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</si>
  <si>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</si>
  <si>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</si>
  <si>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</si>
  <si>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</si>
  <si>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</si>
  <si>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</si>
  <si>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</si>
  <si>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</si>
  <si>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</si>
  <si>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</si>
  <si>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</si>
  <si>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</si>
  <si>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</si>
  <si>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</si>
  <si>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</si>
  <si>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</si>
  <si>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</si>
  <si>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</si>
  <si>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</si>
  <si>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</si>
  <si>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</si>
  <si>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</si>
  <si>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</si>
  <si>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</si>
  <si>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</si>
  <si>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</si>
  <si>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</si>
  <si>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</si>
  <si>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</si>
  <si>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</si>
  <si>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</si>
  <si>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</si>
  <si>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</si>
  <si>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</si>
  <si>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</si>
  <si>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</si>
  <si>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</si>
  <si>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</si>
  <si>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</si>
  <si>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</si>
  <si>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</si>
  <si>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</si>
  <si>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</si>
  <si>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</si>
  <si>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</si>
  <si>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</si>
  <si>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</si>
  <si>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</si>
  <si>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</si>
  <si>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</si>
  <si>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</si>
  <si>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</si>
  <si>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</si>
  <si>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</si>
  <si>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</si>
  <si>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</si>
  <si>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</si>
  <si>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</si>
  <si>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</si>
  <si>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</si>
  <si>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</si>
  <si>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</si>
  <si>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</si>
  <si>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</si>
  <si>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</si>
  <si>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</si>
  <si>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</si>
  <si>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</si>
  <si>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</si>
  <si>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</si>
  <si>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</si>
  <si>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</si>
  <si>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</si>
  <si>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</si>
  <si>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</si>
  <si>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</si>
  <si>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</si>
  <si>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</si>
  <si>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</si>
  <si>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</si>
  <si>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</si>
  <si>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</si>
  <si>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</si>
  <si>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</si>
  <si>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</si>
  <si>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</si>
  <si>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</si>
  <si>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</si>
  <si>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</si>
  <si>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</si>
  <si>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</si>
  <si>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</si>
  <si>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</si>
  <si>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</si>
  <si>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</si>
  <si>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</si>
  <si>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</si>
  <si>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</si>
  <si>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</si>
  <si>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</si>
  <si>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</si>
  <si>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</si>
  <si>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</si>
  <si>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</si>
  <si>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</si>
  <si>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</si>
  <si>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</si>
  <si>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</si>
  <si>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</si>
  <si>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</si>
  <si>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</si>
  <si>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</si>
  <si>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</si>
  <si>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</si>
  <si>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</si>
  <si>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</si>
  <si>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</si>
  <si>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</si>
  <si>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</si>
  <si>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</si>
  <si>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</si>
  <si>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</si>
  <si>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</si>
  <si>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</si>
  <si>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</si>
  <si>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</si>
  <si>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</si>
  <si>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</si>
  <si>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</si>
  <si>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</si>
  <si>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</si>
  <si>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</si>
  <si>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</si>
  <si>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</si>
  <si>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</si>
  <si>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</si>
  <si>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</si>
  <si>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</si>
  <si>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</si>
  <si>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</si>
  <si>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</si>
  <si>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</si>
  <si>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</si>
  <si>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</si>
  <si>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</si>
  <si>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</si>
  <si>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</si>
  <si>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</si>
  <si>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</si>
  <si>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</si>
  <si>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</si>
  <si>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</si>
  <si>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</si>
  <si>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</si>
  <si>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</si>
  <si>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</si>
  <si>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</si>
  <si>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</si>
  <si>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</si>
  <si>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</si>
  <si>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</si>
  <si>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</si>
  <si>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</si>
  <si>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</si>
  <si>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</si>
  <si>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</si>
  <si>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</si>
  <si>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</si>
  <si>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</si>
  <si>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</si>
  <si>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</si>
  <si>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</si>
  <si>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</si>
  <si>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</si>
  <si>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</si>
  <si>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</si>
  <si>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</si>
  <si>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</si>
  <si>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</si>
  <si>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</si>
  <si>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</si>
  <si>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</si>
  <si>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</si>
  <si>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</si>
  <si>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</si>
  <si>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</si>
  <si>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</si>
  <si>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</si>
  <si>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</si>
  <si>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</si>
  <si>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</si>
  <si>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</si>
  <si>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</si>
  <si>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</si>
  <si>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</si>
  <si>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</si>
  <si>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</si>
  <si>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</si>
  <si>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</si>
  <si>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</si>
  <si>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</si>
  <si>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</si>
  <si>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</si>
  <si>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</si>
  <si>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</si>
  <si>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</si>
  <si>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</si>
  <si>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</si>
  <si>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</si>
  <si>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</si>
  <si>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</si>
  <si>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</si>
  <si>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</si>
  <si>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</si>
  <si>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</si>
  <si>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</si>
  <si>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</si>
  <si>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</si>
  <si>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</si>
  <si>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</si>
  <si>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</si>
  <si>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</si>
  <si>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</si>
  <si>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</si>
  <si>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</si>
  <si>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</si>
  <si>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</si>
  <si>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</si>
  <si>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</si>
  <si>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</si>
  <si>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</si>
  <si>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</si>
  <si>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</si>
  <si>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</si>
  <si>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</si>
  <si>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</si>
  <si>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</si>
  <si>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</si>
  <si>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</si>
  <si>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</si>
  <si>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</si>
  <si>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</si>
  <si>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</si>
  <si>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</si>
  <si>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</si>
  <si>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</si>
  <si>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</si>
  <si>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</si>
  <si>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</si>
  <si>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</si>
  <si>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</si>
  <si>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</si>
  <si>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</si>
  <si>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</si>
  <si>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</si>
  <si>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</si>
  <si>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</si>
  <si>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</si>
  <si>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</si>
  <si>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</si>
  <si>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</si>
  <si>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</si>
  <si>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</si>
  <si>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</si>
  <si>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</si>
  <si>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</si>
  <si>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</si>
  <si>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</si>
  <si>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</si>
  <si>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</si>
  <si>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</si>
  <si>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</si>
  <si>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</si>
  <si>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</si>
  <si>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</si>
  <si>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</si>
  <si>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</si>
  <si>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</si>
  <si>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</si>
  <si>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</si>
  <si>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</si>
  <si>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</si>
  <si>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</si>
  <si>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</si>
  <si>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</si>
  <si>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</si>
  <si>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</si>
  <si>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</si>
  <si>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</si>
  <si>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</si>
  <si>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</si>
  <si>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</si>
  <si>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</si>
  <si>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</si>
  <si>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</si>
  <si>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</si>
  <si>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</si>
  <si>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</si>
  <si>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</si>
  <si>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</si>
  <si>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</si>
  <si>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</si>
  <si>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</si>
  <si>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</si>
  <si>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</si>
  <si>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</si>
  <si>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</si>
  <si>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</si>
  <si>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</si>
  <si>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</si>
  <si>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</si>
  <si>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</si>
  <si>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</si>
  <si>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</si>
  <si>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</si>
  <si>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</si>
  <si>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</si>
  <si>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</si>
  <si>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</si>
  <si>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</si>
  <si>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</si>
  <si>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</si>
  <si>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</si>
  <si>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</si>
  <si>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</si>
  <si>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</si>
  <si>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</si>
  <si>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</si>
  <si>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</si>
  <si>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</si>
  <si>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</si>
  <si>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</si>
  <si>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</si>
  <si>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</si>
  <si>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</si>
  <si>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</si>
  <si>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</si>
  <si>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</si>
  <si>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</si>
  <si>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</si>
  <si>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</si>
  <si>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</si>
  <si>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</si>
  <si>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</si>
  <si>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</si>
  <si>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</si>
  <si>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</si>
  <si>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</si>
  <si>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</si>
  <si>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</si>
  <si>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</si>
  <si>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</si>
  <si>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</si>
  <si>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</si>
  <si>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</si>
  <si>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</si>
  <si>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</si>
  <si>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</si>
  <si>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</si>
  <si>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</si>
  <si>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</si>
  <si>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</si>
  <si>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</si>
  <si>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</si>
  <si>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</si>
  <si>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</si>
  <si>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</si>
  <si>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</si>
  <si>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</si>
  <si>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</si>
  <si>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</si>
  <si>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</si>
  <si>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</si>
  <si>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</si>
  <si>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</si>
  <si>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</si>
  <si>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</si>
  <si>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</si>
  <si>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</si>
  <si>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</si>
  <si>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</si>
  <si>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</si>
  <si>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</si>
  <si>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</si>
  <si>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</si>
  <si>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</si>
  <si>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</si>
  <si>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</si>
  <si>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</si>
  <si>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</si>
  <si>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</si>
  <si>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</si>
  <si>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</si>
  <si>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</si>
  <si>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</si>
  <si>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</si>
  <si>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</si>
  <si>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</si>
  <si>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</si>
  <si>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</si>
  <si>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</si>
  <si>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</si>
  <si>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</si>
  <si>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</si>
  <si>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</si>
  <si>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</si>
  <si>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</si>
  <si>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</si>
  <si>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</si>
  <si>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</si>
  <si>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</si>
  <si>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</si>
  <si>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</si>
  <si>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</si>
  <si>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</si>
  <si>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</si>
  <si>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</si>
  <si>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</si>
  <si>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</si>
  <si>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</si>
  <si>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</si>
  <si>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</si>
  <si>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</si>
  <si>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</si>
  <si>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</si>
  <si>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</si>
  <si>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</si>
  <si>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</si>
  <si>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</si>
  <si>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</si>
  <si>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</si>
  <si>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</si>
  <si>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</si>
  <si>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</si>
  <si>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</si>
  <si>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</si>
  <si>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</si>
  <si>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</si>
  <si>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</si>
  <si>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</si>
  <si>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</si>
  <si>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</si>
  <si>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</si>
  <si>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</si>
  <si>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</si>
  <si>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</si>
  <si>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</si>
  <si>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</si>
  <si>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</si>
  <si>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</si>
  <si>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</si>
  <si>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</si>
  <si>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</si>
  <si>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</si>
  <si>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</si>
  <si>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</si>
  <si>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</si>
  <si>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</si>
  <si>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</si>
  <si>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</si>
  <si>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</si>
  <si>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</si>
  <si>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</si>
  <si>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</si>
  <si>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</si>
  <si>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</si>
  <si>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</si>
  <si>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</si>
  <si>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</si>
  <si>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</si>
  <si>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</si>
  <si>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</si>
  <si>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</si>
  <si>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</si>
  <si>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</si>
  <si>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</si>
  <si>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</si>
  <si>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</si>
  <si>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</si>
  <si>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</si>
  <si>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</si>
  <si>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</si>
  <si>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</si>
  <si>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</si>
  <si>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</si>
  <si>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</si>
  <si>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</si>
  <si>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</si>
  <si>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</si>
  <si>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</si>
  <si>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</si>
  <si>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</si>
  <si>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</si>
  <si>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</si>
  <si>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</si>
  <si>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</si>
  <si>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</si>
  <si>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</si>
  <si>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</si>
  <si>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</si>
  <si>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</si>
  <si>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</si>
  <si>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</si>
  <si>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</si>
  <si>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</si>
  <si>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</si>
  <si>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</si>
  <si>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</si>
  <si>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</si>
  <si>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</si>
  <si>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</si>
  <si>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</si>
  <si>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</si>
  <si>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</si>
  <si>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</si>
  <si>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</si>
  <si>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</si>
  <si>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</si>
  <si>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</si>
  <si>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</si>
  <si>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</si>
  <si>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</si>
  <si>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</si>
  <si>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</si>
  <si>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</si>
  <si>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</si>
  <si>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</si>
  <si>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</si>
  <si>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</si>
  <si>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</si>
  <si>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</si>
  <si>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</si>
  <si>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</si>
  <si>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</si>
  <si>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</si>
  <si>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</si>
  <si>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</si>
  <si>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</si>
  <si>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</si>
  <si>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</si>
  <si>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</si>
  <si>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</si>
  <si>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</si>
  <si>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</si>
  <si>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</si>
  <si>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</si>
  <si>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</si>
  <si>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</si>
  <si>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</si>
  <si>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</si>
  <si>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</si>
  <si>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</si>
  <si>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</si>
  <si>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</si>
  <si>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</si>
  <si>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</si>
  <si>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</si>
  <si>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</si>
  <si>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</si>
  <si>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</si>
  <si>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</si>
  <si>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</si>
  <si>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</si>
  <si>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</si>
  <si>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</si>
  <si>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</si>
  <si>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</si>
  <si>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</si>
  <si>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</si>
  <si>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</si>
  <si>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</si>
  <si>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</si>
  <si>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</si>
  <si>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</si>
  <si>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</si>
  <si>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</si>
  <si>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</si>
  <si>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</si>
  <si>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</si>
  <si>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</si>
  <si>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</si>
  <si>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</si>
  <si>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</si>
  <si>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</si>
  <si>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</si>
  <si>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</si>
  <si>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</si>
  <si>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</si>
  <si>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</si>
  <si>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</si>
  <si>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</si>
  <si>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</si>
  <si>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</si>
  <si>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</si>
  <si>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</si>
  <si>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</si>
  <si>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</si>
  <si>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</si>
  <si>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</si>
  <si>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</si>
  <si>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</si>
  <si>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</si>
  <si>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</si>
  <si>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</si>
  <si>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</si>
  <si>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</si>
  <si>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</si>
  <si>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</si>
  <si>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</si>
  <si>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</si>
  <si>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</si>
  <si>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</si>
  <si>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</si>
  <si>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</si>
  <si>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</si>
  <si>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</si>
  <si>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</si>
  <si>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</si>
  <si>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</si>
  <si>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</si>
  <si>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</si>
  <si>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</si>
  <si>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</si>
  <si>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</si>
  <si>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</si>
  <si>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</si>
  <si>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</si>
  <si>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</si>
  <si>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</si>
  <si>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</si>
  <si>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</si>
  <si>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</si>
  <si>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</si>
  <si>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</si>
  <si>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</si>
  <si>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</si>
  <si>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</si>
  <si>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</si>
  <si>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</si>
  <si>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</si>
  <si>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</si>
  <si>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</si>
  <si>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</si>
  <si>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</si>
  <si>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</si>
  <si>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</si>
  <si>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</si>
  <si>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</si>
  <si>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</si>
  <si>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</si>
  <si>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</si>
  <si>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</si>
  <si>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</si>
  <si>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</si>
  <si>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</si>
  <si>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</si>
  <si>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</si>
  <si>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</si>
  <si>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</si>
  <si>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</si>
  <si>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</si>
  <si>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</si>
  <si>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</si>
  <si>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</si>
  <si>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</si>
  <si>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</si>
  <si>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</si>
  <si>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</si>
  <si>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</si>
  <si>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</si>
  <si>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</si>
  <si>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</si>
  <si>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</si>
  <si>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</si>
  <si>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</si>
  <si>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</si>
  <si>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</si>
  <si>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</si>
  <si>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</si>
  <si>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</si>
  <si>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</si>
  <si>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</si>
  <si>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</si>
  <si>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</si>
  <si>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</si>
  <si>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</si>
  <si>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</si>
  <si>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</si>
  <si>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</si>
  <si>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</si>
  <si>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</si>
  <si>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</si>
  <si>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</si>
  <si>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</si>
  <si>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</si>
  <si>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</si>
  <si>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</si>
  <si>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</si>
  <si>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</si>
  <si>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</si>
  <si>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</si>
  <si>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</si>
  <si>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</si>
  <si>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</si>
  <si>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</si>
  <si>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</si>
  <si>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</si>
  <si>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</si>
  <si>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</si>
  <si>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</si>
  <si>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</si>
  <si>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</si>
  <si>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</si>
  <si>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</si>
  <si>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</si>
  <si>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</si>
  <si>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</si>
  <si>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</si>
  <si>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</si>
  <si>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</si>
  <si>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</si>
  <si>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</si>
  <si>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</si>
  <si>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</si>
  <si>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</si>
  <si>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</si>
  <si>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</si>
  <si>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</si>
  <si>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</si>
  <si>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</si>
  <si>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</si>
  <si>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</si>
  <si>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</si>
  <si>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</si>
  <si>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</si>
  <si>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</si>
  <si>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</si>
  <si>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</si>
  <si>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</si>
  <si>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</si>
  <si>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</si>
  <si>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</si>
  <si>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</si>
  <si>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</si>
  <si>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</si>
  <si>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</si>
  <si>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</si>
  <si>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</si>
  <si>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</si>
  <si>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</si>
  <si>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</si>
  <si>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</si>
  <si>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</si>
  <si>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</si>
  <si>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</si>
  <si>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</si>
  <si>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</si>
  <si>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</si>
  <si>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</si>
  <si>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</si>
  <si>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</si>
  <si>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</si>
  <si>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</si>
  <si>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</si>
  <si>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</si>
  <si>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</si>
  <si>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</si>
  <si>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</si>
  <si>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</si>
  <si>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</si>
  <si>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</si>
  <si>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</si>
  <si>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</si>
  <si>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</si>
  <si>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</si>
  <si>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</si>
  <si>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</si>
  <si>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</si>
  <si>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</si>
  <si>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</si>
  <si>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</si>
  <si>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</si>
  <si>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</si>
  <si>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</si>
  <si>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</si>
  <si>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</si>
  <si>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</si>
  <si>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</si>
  <si>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</si>
  <si>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</si>
  <si>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</si>
  <si>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</si>
  <si>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</si>
  <si>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</si>
  <si>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</si>
  <si>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</si>
  <si>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</si>
  <si>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</si>
  <si>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</si>
  <si>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</si>
  <si>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</si>
  <si>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</si>
  <si>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</si>
  <si>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</si>
  <si>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</si>
  <si>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</si>
  <si>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</si>
  <si>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</si>
  <si>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</si>
  <si>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</si>
  <si>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</si>
  <si>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</si>
  <si>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</si>
  <si>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</si>
  <si>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</si>
  <si>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</si>
  <si>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</si>
  <si>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</si>
  <si>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</si>
  <si>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</si>
  <si>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</si>
  <si>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</si>
  <si>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</si>
  <si>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</si>
  <si>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</si>
  <si>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</si>
  <si>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</si>
  <si>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</si>
  <si>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</si>
  <si>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</si>
  <si>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</si>
  <si>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</si>
  <si>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</si>
  <si>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</si>
  <si>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</si>
  <si>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</si>
  <si>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</si>
  <si>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</si>
  <si>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</si>
  <si>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</si>
  <si>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</si>
  <si>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</si>
  <si>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</si>
  <si>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</si>
  <si>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</si>
  <si>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</si>
  <si>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</si>
  <si>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</si>
  <si>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</si>
  <si>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</si>
  <si>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</si>
  <si>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</si>
  <si>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</si>
  <si>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</si>
  <si>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</si>
  <si>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</si>
  <si>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</si>
  <si>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</si>
  <si>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</si>
  <si>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</si>
  <si>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</si>
  <si>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</si>
  <si>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</si>
  <si>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</si>
  <si>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</si>
  <si>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</si>
  <si>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</si>
  <si>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</si>
  <si>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</si>
  <si>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</si>
  <si>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</si>
  <si>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</si>
  <si>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</si>
  <si>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</si>
  <si>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</si>
  <si>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</si>
  <si>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</si>
  <si>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</si>
  <si>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</si>
  <si>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</si>
  <si>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</si>
  <si>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</si>
  <si>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</si>
  <si>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</si>
  <si>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</si>
  <si>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</si>
  <si>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</si>
  <si>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</si>
  <si>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</si>
  <si>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</si>
  <si>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</si>
  <si>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</si>
  <si>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</si>
  <si>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</si>
  <si>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</si>
  <si>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</si>
  <si>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</si>
  <si>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</si>
  <si>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</si>
  <si>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</si>
  <si>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</si>
  <si>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</si>
  <si>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</si>
  <si>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</si>
  <si>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</si>
  <si>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</si>
  <si>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</si>
  <si>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</si>
  <si>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</si>
  <si>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</si>
  <si>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</si>
  <si>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</si>
  <si>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</si>
  <si>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</si>
  <si>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</si>
  <si>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</si>
  <si>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</si>
  <si>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</si>
  <si>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</si>
  <si>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</si>
  <si>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</si>
  <si>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</si>
  <si>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</si>
  <si>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</si>
  <si>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</si>
  <si>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</si>
  <si>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</si>
  <si>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</si>
  <si>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</si>
  <si>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</si>
  <si>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</si>
  <si>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</si>
  <si>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</si>
  <si>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</si>
  <si>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</si>
  <si>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</si>
  <si>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</si>
  <si>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</si>
  <si>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</si>
  <si>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</si>
  <si>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</si>
  <si>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</si>
  <si>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</si>
  <si>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</si>
  <si>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</si>
  <si>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</si>
  <si>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</si>
  <si>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</si>
  <si>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</si>
  <si>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</si>
  <si>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</si>
  <si>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</si>
  <si>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</si>
  <si>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</si>
  <si>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</si>
  <si>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</si>
  <si>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</si>
  <si>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</si>
  <si>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</si>
  <si>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</si>
  <si>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</si>
  <si>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</si>
  <si>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</si>
  <si>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</si>
  <si>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</si>
  <si>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</si>
  <si>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</si>
  <si>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</si>
  <si>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</si>
  <si>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</si>
  <si>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</si>
  <si>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</si>
  <si>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</si>
  <si>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</si>
  <si>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</si>
  <si>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</si>
  <si>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</si>
  <si>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</si>
  <si>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</si>
  <si>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</si>
  <si>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</si>
  <si>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</si>
  <si>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</si>
  <si>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</si>
  <si>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</si>
  <si>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</si>
  <si>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</si>
  <si>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</si>
  <si>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</si>
  <si>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</si>
  <si>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</si>
  <si>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</si>
  <si>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</si>
  <si>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</si>
  <si>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</si>
  <si>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</si>
  <si>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</si>
  <si>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</si>
  <si>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</si>
  <si>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</si>
  <si>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</si>
  <si>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</si>
  <si>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</si>
  <si>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</si>
  <si>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</si>
  <si>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</si>
  <si>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</si>
  <si>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</si>
  <si>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</si>
  <si>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</si>
  <si>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</si>
  <si>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</si>
  <si>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</si>
  <si>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</si>
  <si>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</si>
  <si>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</si>
  <si>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</si>
  <si>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</si>
  <si>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</si>
  <si>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</si>
  <si>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</si>
  <si>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</si>
  <si>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</si>
  <si>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</si>
  <si>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</si>
  <si>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</si>
  <si>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</si>
  <si>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</si>
  <si>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</si>
  <si>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</si>
  <si>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</si>
  <si>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</si>
  <si>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</si>
  <si>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</si>
  <si>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</si>
  <si>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</si>
  <si>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</si>
  <si>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</si>
  <si>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</si>
  <si>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</si>
  <si>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</si>
  <si>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</si>
  <si>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</si>
  <si>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</si>
  <si>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</si>
  <si>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</si>
  <si>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</si>
  <si>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</si>
  <si>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</si>
  <si>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</si>
  <si>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</si>
  <si>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</si>
  <si>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</si>
  <si>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</si>
  <si>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</si>
  <si>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</si>
  <si>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</si>
  <si>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</si>
  <si>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</si>
  <si>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</si>
  <si>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</si>
  <si>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</si>
  <si>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</si>
  <si>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</si>
  <si>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</si>
  <si>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</si>
  <si>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</si>
  <si>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</si>
  <si>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</si>
  <si>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</si>
  <si>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</si>
  <si>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</si>
  <si>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</si>
  <si>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</si>
  <si>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</si>
  <si>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</si>
  <si>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</si>
  <si>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</si>
  <si>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</si>
  <si>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</si>
  <si>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</si>
  <si>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</si>
  <si>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</si>
  <si>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</si>
  <si>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</si>
  <si>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</si>
  <si>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</si>
  <si>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</si>
  <si>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</si>
  <si>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</si>
  <si>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</si>
  <si>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</si>
  <si>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</si>
  <si>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</si>
  <si>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</si>
  <si>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</si>
  <si>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</si>
  <si>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</si>
  <si>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</si>
  <si>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</si>
  <si>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</si>
  <si>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</si>
  <si>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</si>
  <si>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</si>
  <si>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</si>
  <si>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</si>
  <si>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</si>
  <si>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</si>
  <si>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</si>
  <si>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</si>
  <si>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</si>
  <si>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</si>
  <si>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</si>
  <si>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</si>
  <si>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</si>
  <si>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</si>
  <si>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</si>
  <si>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</si>
  <si>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</si>
  <si>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</si>
  <si>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</si>
  <si>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</si>
  <si>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</si>
  <si>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</si>
  <si>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</si>
  <si>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</si>
  <si>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</si>
  <si>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</si>
  <si>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</si>
  <si>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</si>
  <si>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</si>
  <si>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</si>
  <si>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</si>
  <si>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</si>
  <si>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</si>
  <si>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</si>
  <si>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</si>
  <si>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</si>
  <si>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</si>
  <si>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</si>
  <si>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</si>
  <si>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</si>
  <si>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</si>
  <si>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</si>
  <si>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</si>
  <si>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</si>
  <si>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</si>
  <si>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</si>
  <si>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</si>
  <si>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</si>
  <si>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</si>
  <si>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</si>
  <si>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</si>
  <si>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</si>
  <si>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</si>
  <si>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</si>
  <si>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</si>
  <si>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</si>
  <si>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</si>
  <si>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</si>
  <si>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</si>
  <si>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</si>
  <si>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</si>
  <si>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</si>
  <si>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</si>
  <si>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</si>
  <si>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</si>
  <si>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</si>
  <si>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</si>
  <si>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</si>
  <si>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</si>
  <si>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</si>
  <si>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</si>
  <si>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</si>
  <si>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</si>
  <si>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</si>
  <si>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</si>
  <si>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</si>
  <si>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</si>
  <si>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</si>
  <si>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</si>
  <si>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</si>
  <si>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</si>
  <si>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</si>
  <si>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</si>
  <si>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</si>
  <si>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</si>
  <si>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</si>
  <si>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</si>
  <si>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</si>
  <si>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</si>
  <si>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</si>
  <si>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</si>
  <si>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</si>
  <si>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</si>
  <si>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</si>
  <si>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</si>
  <si>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</si>
  <si>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</si>
  <si>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</si>
  <si>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</si>
  <si>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</si>
  <si>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</si>
  <si>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</si>
  <si>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</si>
  <si>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</si>
  <si>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</si>
  <si>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</si>
  <si>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</si>
  <si>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</si>
  <si>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</si>
  <si>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</si>
  <si>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</si>
  <si>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</si>
  <si>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</si>
  <si>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</si>
  <si>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</si>
  <si>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</si>
  <si>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</si>
  <si>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</si>
  <si>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</si>
  <si>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</si>
  <si>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</si>
  <si>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</si>
  <si>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</si>
  <si>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</si>
  <si>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</si>
  <si>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</si>
  <si>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</si>
  <si>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</si>
  <si>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</si>
  <si>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</si>
  <si>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</si>
  <si>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</si>
  <si>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</si>
  <si>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</si>
  <si>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</si>
  <si>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</si>
  <si>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</si>
  <si>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</si>
  <si>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</si>
  <si>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</si>
  <si>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</si>
  <si>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</si>
  <si>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</si>
  <si>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</si>
  <si>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</si>
  <si>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</si>
  <si>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</si>
  <si>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</si>
  <si>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</si>
  <si>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</si>
  <si>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</si>
  <si>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</si>
  <si>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</si>
  <si>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</si>
  <si>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</si>
  <si>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</si>
  <si>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</si>
  <si>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</si>
  <si>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</si>
  <si>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</si>
  <si>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</si>
  <si>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</si>
  <si>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</si>
  <si>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</si>
  <si>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</si>
  <si>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</si>
  <si>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</si>
  <si>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</si>
  <si>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</si>
  <si>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</si>
  <si>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</si>
  <si>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</si>
  <si>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</si>
  <si>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</si>
  <si>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</si>
  <si>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</si>
  <si>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</si>
  <si>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</si>
  <si>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</si>
  <si>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</si>
  <si>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</si>
  <si>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</si>
  <si>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</si>
  <si>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</si>
  <si>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</si>
  <si>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</si>
  <si>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</si>
  <si>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</si>
  <si>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</si>
  <si>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</si>
  <si>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</si>
  <si>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</si>
  <si>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</si>
  <si>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</si>
  <si>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</si>
  <si>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</si>
  <si>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</si>
  <si>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</si>
  <si>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</si>
  <si>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</si>
  <si>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</si>
  <si>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</si>
  <si>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</si>
  <si>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</si>
  <si>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</si>
  <si>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</si>
  <si>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</si>
  <si>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</si>
  <si>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</si>
  <si>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</si>
  <si>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</si>
  <si>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</si>
  <si>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</si>
  <si>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</si>
  <si>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</si>
  <si>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</si>
  <si>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</si>
  <si>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</si>
  <si>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</si>
  <si>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</si>
  <si>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</si>
  <si>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</si>
  <si>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</si>
  <si>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</si>
  <si>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</si>
  <si>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</si>
  <si>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</si>
  <si>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</si>
  <si>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</si>
  <si>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</si>
  <si>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</si>
  <si>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</si>
  <si>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</si>
  <si>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</si>
  <si>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</si>
  <si>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</si>
  <si>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</si>
  <si>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</si>
  <si>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</si>
  <si>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</si>
  <si>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</si>
  <si>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</si>
  <si>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</si>
  <si>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</si>
  <si>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</si>
  <si>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</si>
  <si>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</si>
  <si>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</si>
  <si>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</si>
  <si>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</si>
  <si>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</si>
  <si>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</si>
  <si>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</si>
  <si>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</si>
  <si>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</si>
  <si>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</si>
  <si>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</si>
  <si>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</si>
  <si>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</si>
  <si>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</si>
  <si>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</si>
  <si>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</si>
  <si>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</si>
  <si>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</si>
  <si>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</si>
  <si>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</si>
  <si>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</si>
  <si>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</si>
  <si>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</si>
  <si>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</si>
  <si>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</si>
  <si>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</si>
  <si>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</si>
  <si>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</si>
  <si>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</si>
  <si>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</si>
  <si>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</si>
  <si>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</si>
  <si>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</si>
  <si>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</si>
  <si>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</si>
  <si>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</si>
  <si>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</si>
  <si>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</si>
  <si>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</si>
  <si>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</si>
  <si>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</si>
  <si>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</si>
  <si>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</si>
  <si>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</si>
  <si>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</si>
  <si>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</si>
  <si>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</si>
  <si>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</si>
  <si>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</si>
  <si>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</si>
  <si>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</si>
  <si>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</si>
  <si>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</si>
  <si>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</si>
  <si>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</si>
  <si>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</si>
  <si>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</si>
  <si>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</si>
  <si>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</si>
  <si>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</si>
  <si>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</si>
  <si>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</si>
  <si>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</si>
  <si>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</si>
  <si>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</si>
  <si>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</si>
  <si>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</si>
  <si>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</si>
  <si>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</si>
  <si>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</si>
  <si>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</si>
  <si>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</si>
  <si>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</si>
  <si>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</si>
  <si>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</si>
  <si>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</si>
  <si>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</si>
  <si>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</si>
  <si>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</si>
  <si>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</si>
  <si>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</si>
  <si>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</si>
  <si>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</si>
  <si>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</si>
  <si>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</si>
  <si>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</si>
  <si>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</si>
  <si>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</si>
  <si>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</si>
  <si>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</si>
  <si>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</si>
  <si>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</si>
  <si>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</si>
  <si>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</si>
  <si>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</si>
  <si>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</si>
  <si>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</si>
  <si>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</si>
  <si>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</si>
  <si>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</si>
  <si>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</si>
  <si>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</si>
  <si>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</si>
  <si>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</si>
  <si>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</si>
  <si>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</si>
  <si>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</si>
  <si>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</si>
  <si>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</si>
  <si>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</si>
  <si>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</si>
  <si>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</si>
  <si>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</si>
  <si>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</si>
  <si>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</si>
  <si>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</si>
  <si>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</si>
  <si>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</si>
  <si>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</si>
  <si>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</si>
  <si>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</si>
  <si>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</si>
  <si>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</si>
  <si>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</si>
  <si>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</si>
  <si>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</si>
  <si>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</si>
  <si>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</si>
  <si>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</si>
  <si>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</si>
  <si>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</si>
  <si>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</si>
  <si>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</si>
  <si>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</si>
  <si>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</si>
  <si>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</si>
  <si>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</si>
  <si>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</si>
  <si>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</si>
  <si>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</si>
  <si>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</si>
  <si>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</si>
  <si>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</si>
  <si>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</si>
  <si>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</si>
  <si>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</si>
  <si>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</si>
  <si>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</si>
  <si>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</si>
  <si>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</si>
  <si>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</si>
  <si>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</si>
  <si>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</si>
  <si>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</si>
  <si>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</si>
  <si>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</si>
  <si>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</si>
  <si>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</si>
  <si>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</si>
  <si>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</si>
  <si>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</si>
  <si>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</si>
  <si>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</si>
  <si>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</si>
  <si>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</si>
  <si>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</si>
  <si>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</si>
  <si>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</si>
  <si>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</si>
  <si>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</si>
  <si>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</si>
  <si>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</si>
  <si>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</si>
  <si>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</si>
  <si>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</si>
  <si>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</si>
  <si>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</si>
  <si>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</si>
  <si>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</si>
  <si>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</si>
  <si>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</si>
  <si>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</si>
  <si>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</si>
  <si>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</si>
  <si>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</si>
  <si>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</si>
  <si>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</si>
  <si>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</si>
  <si>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</si>
  <si>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</si>
  <si>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</si>
  <si>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</si>
  <si>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</si>
  <si>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</si>
  <si>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</si>
  <si>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</si>
  <si>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</si>
  <si>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</si>
  <si>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</si>
  <si>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</si>
  <si>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</si>
  <si>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</si>
  <si>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</si>
  <si>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</si>
  <si>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</si>
  <si>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</si>
  <si>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</si>
  <si>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</si>
  <si>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</si>
  <si>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</si>
  <si>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</si>
  <si>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</si>
  <si>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</si>
  <si>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</si>
  <si>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</si>
  <si>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</si>
  <si>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</si>
  <si>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</si>
  <si>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</si>
  <si>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</si>
  <si>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</si>
  <si>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</si>
  <si>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</si>
  <si>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</si>
  <si>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</si>
  <si>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</si>
  <si>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</si>
  <si>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</si>
  <si>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</si>
  <si>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</si>
  <si>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</si>
  <si>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</si>
  <si>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</si>
  <si>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</si>
  <si>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</si>
  <si>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</si>
  <si>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</si>
  <si>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</si>
  <si>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</si>
  <si>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</si>
  <si>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</si>
  <si>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</si>
  <si>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</si>
  <si>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</si>
  <si>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</si>
  <si>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</si>
  <si>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</si>
  <si>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</si>
  <si>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</si>
  <si>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</si>
  <si>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</si>
  <si>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</si>
  <si>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</si>
  <si>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</si>
  <si>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</si>
  <si>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</si>
  <si>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</si>
  <si>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</si>
  <si>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</si>
  <si>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</si>
  <si>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</si>
  <si>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</si>
  <si>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</si>
  <si>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</si>
  <si>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</si>
  <si>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</si>
  <si>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</si>
  <si>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</si>
  <si>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</si>
  <si>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</si>
  <si>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</si>
  <si>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</si>
  <si>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</si>
  <si>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</si>
  <si>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</si>
  <si>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</si>
  <si>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</si>
  <si>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</si>
  <si>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</si>
  <si>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</si>
  <si>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</si>
  <si>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</si>
  <si>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</si>
  <si>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</si>
  <si>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</si>
  <si>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</si>
  <si>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</si>
  <si>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</si>
  <si>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</si>
  <si>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</si>
  <si>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</si>
  <si>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</si>
  <si>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</si>
  <si>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</si>
  <si>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</si>
  <si>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</si>
  <si>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</si>
  <si>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</si>
  <si>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</si>
  <si>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</si>
  <si>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</si>
  <si>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</si>
  <si>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</si>
  <si>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</si>
  <si>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</si>
  <si>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</si>
  <si>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</si>
  <si>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</si>
  <si>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</si>
  <si>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</si>
  <si>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</si>
  <si>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</si>
  <si>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</si>
  <si>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</si>
  <si>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</si>
  <si>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</si>
  <si>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</si>
  <si>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</si>
  <si>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</si>
  <si>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</si>
  <si>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</si>
  <si>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</si>
  <si>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</si>
  <si>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</si>
  <si>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</si>
  <si>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</si>
  <si>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</si>
  <si>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</si>
  <si>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</si>
  <si>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</si>
  <si>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</si>
  <si>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</si>
  <si>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</si>
  <si>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</si>
  <si>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</si>
  <si>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</si>
  <si>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</si>
  <si>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</si>
  <si>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</si>
  <si>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</si>
  <si>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</si>
  <si>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</si>
  <si>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</si>
  <si>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</si>
  <si>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</si>
  <si>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</si>
  <si>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</si>
  <si>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</si>
  <si>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</si>
  <si>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</si>
  <si>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</si>
  <si>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</si>
  <si>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</si>
  <si>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</si>
  <si>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</si>
  <si>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</si>
  <si>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</si>
  <si>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</si>
  <si>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</si>
  <si>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</si>
  <si>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</si>
  <si>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</si>
  <si>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</si>
  <si>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</si>
  <si>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</si>
  <si>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</si>
  <si>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</si>
  <si>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</si>
  <si>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</si>
  <si>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</si>
  <si>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</si>
  <si>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</si>
  <si>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</si>
  <si>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</si>
  <si>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</si>
  <si>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</si>
  <si>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</si>
  <si>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</si>
  <si>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</si>
  <si>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</si>
  <si>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</si>
  <si>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</si>
  <si>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</si>
  <si>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</si>
  <si>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</si>
  <si>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</si>
  <si>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</si>
  <si>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</si>
  <si>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</si>
  <si>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</si>
  <si>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</si>
  <si>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</si>
  <si>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</si>
  <si>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</si>
  <si>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</si>
  <si>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</si>
  <si>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</si>
  <si>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</si>
  <si>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</si>
  <si>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</si>
  <si>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</si>
  <si>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</si>
  <si>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</si>
  <si>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</si>
  <si>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</si>
  <si>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</si>
  <si>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</si>
  <si>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</si>
  <si>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</si>
  <si>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</si>
  <si>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</si>
  <si>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</si>
  <si>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</si>
  <si>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</si>
  <si>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</si>
  <si>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</si>
  <si>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</si>
  <si>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</si>
  <si>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</si>
  <si>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</si>
  <si>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</si>
  <si>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</si>
  <si>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</si>
  <si>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</si>
  <si>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</si>
  <si>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</si>
  <si>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</si>
  <si>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</si>
  <si>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</si>
  <si>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</si>
  <si>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</si>
  <si>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</si>
  <si>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</si>
  <si>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</si>
  <si>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</si>
  <si>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</si>
  <si>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</si>
  <si>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</si>
  <si>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</si>
  <si>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</si>
  <si>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</si>
  <si>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</si>
  <si>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</si>
  <si>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</si>
  <si>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</si>
  <si>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</si>
  <si>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</si>
  <si>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</si>
  <si>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</si>
  <si>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</si>
  <si>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</si>
  <si>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</si>
  <si>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</si>
  <si>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</si>
  <si>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</si>
  <si>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</si>
  <si>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</si>
  <si>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</si>
  <si>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</si>
  <si>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</si>
  <si>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</si>
  <si>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</si>
  <si>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</si>
  <si>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</si>
  <si>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</si>
  <si>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</si>
  <si>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</si>
  <si>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</si>
  <si>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</si>
  <si>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</si>
  <si>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</si>
  <si>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</si>
  <si>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</si>
  <si>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</si>
  <si>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</si>
  <si>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</si>
  <si>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</si>
  <si>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</si>
  <si>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</si>
  <si>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</si>
  <si>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</si>
  <si>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</si>
  <si>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</si>
  <si>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</si>
  <si>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</si>
  <si>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</si>
  <si>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</si>
  <si>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</si>
  <si>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</si>
  <si>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</si>
  <si>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</si>
  <si>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</si>
  <si>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</si>
  <si>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</si>
  <si>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</si>
  <si>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</si>
  <si>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</si>
  <si>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</si>
  <si>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GROFA JANKA DRAŠKOVIĆA,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</si>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</sst>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3030422.0900000003</v>
      </c>
      <c r="D2" s="7">
        <f>'PR-RAS'!E6</f>
        <v>3524724.8699999996</v>
      </c>
      <c r="E2" s="7">
        <v>0</v>
      </c>
      <c r="F2" s="7">
        <v>0</v>
      </c>
      <c r="G2" s="8">
        <f t="shared" ref="G2:G274" si="0">(B2/1000)*(C2*1+D2*2)</f>
        <v>10079.87183</v>
      </c>
      <c r="H2" s="8">
        <f t="shared" ref="H2:H274" si="1">ABS(C2-ROUND(C2,0))+ABS(D2-ROUND(D2,0))</f>
        <v>0.22000000067055225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2478237.2200000002</v>
      </c>
      <c r="D45" s="2">
        <f>'PR-RAS'!E49</f>
        <v>2759402.29</v>
      </c>
      <c r="E45" s="2">
        <v>0</v>
      </c>
      <c r="F45" s="2">
        <v>0</v>
      </c>
      <c r="G45" s="3">
        <f t="shared" si="0"/>
        <v>351869.83919999999</v>
      </c>
      <c r="H45" s="3">
        <f t="shared" si="1"/>
        <v>0.51000000024214387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2453143.35</v>
      </c>
      <c r="D64" s="2">
        <f>'PR-RAS'!E68</f>
        <v>2684857.6</v>
      </c>
      <c r="E64" s="2">
        <v>0</v>
      </c>
      <c r="F64" s="2">
        <v>0</v>
      </c>
      <c r="G64" s="3">
        <f t="shared" si="0"/>
        <v>492840.08865000005</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2451739.98</v>
      </c>
      <c r="D65" s="2">
        <f>'PR-RAS'!E69</f>
        <v>2582812.7200000002</v>
      </c>
      <c r="E65" s="2">
        <v>0</v>
      </c>
      <c r="F65" s="2">
        <v>0</v>
      </c>
      <c r="G65" s="3">
        <f t="shared" si="0"/>
        <v>487511.38688000001</v>
      </c>
      <c r="H65" s="3">
        <f t="shared" si="1"/>
        <v>0.29999999981373549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1403.37</v>
      </c>
      <c r="D66" s="2">
        <f>'PR-RAS'!E70</f>
        <v>102044.88</v>
      </c>
      <c r="E66" s="2">
        <v>0</v>
      </c>
      <c r="F66" s="2">
        <v>0</v>
      </c>
      <c r="G66" s="3">
        <f t="shared" si="0"/>
        <v>13357.053450000001</v>
      </c>
      <c r="H66" s="3">
        <f t="shared" si="1"/>
        <v>0.48999999999523425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25093.87</v>
      </c>
      <c r="D73" s="2">
        <f>'PR-RAS'!E77</f>
        <v>74544.69</v>
      </c>
      <c r="E73" s="2">
        <v>0</v>
      </c>
      <c r="F73" s="2">
        <v>0</v>
      </c>
      <c r="G73" s="3">
        <f t="shared" si="0"/>
        <v>12541.194</v>
      </c>
      <c r="H73" s="3">
        <f t="shared" si="1"/>
        <v>0.43999999999869033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332</v>
      </c>
      <c r="D74" s="2">
        <f>'PR-RAS'!E78</f>
        <v>336</v>
      </c>
      <c r="E74" s="2">
        <v>0</v>
      </c>
      <c r="F74" s="2">
        <v>0</v>
      </c>
      <c r="G74" s="3">
        <f t="shared" si="0"/>
        <v>73.292000000000002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24761.87</v>
      </c>
      <c r="D76" s="2">
        <f>'PR-RAS'!E80</f>
        <v>74208.69</v>
      </c>
      <c r="E76" s="2">
        <v>0</v>
      </c>
      <c r="F76" s="2">
        <v>0</v>
      </c>
      <c r="G76" s="3">
        <f t="shared" si="0"/>
        <v>12988.44375</v>
      </c>
      <c r="H76" s="3">
        <f t="shared" si="1"/>
        <v>0.43999999999869033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83329.39</v>
      </c>
      <c r="D102" s="2">
        <f>'PR-RAS'!E106</f>
        <v>75069.55</v>
      </c>
      <c r="E102" s="2">
        <v>0</v>
      </c>
      <c r="F102" s="2">
        <v>0</v>
      </c>
      <c r="G102" s="3">
        <f t="shared" si="0"/>
        <v>23580.317490000001</v>
      </c>
      <c r="H102" s="3">
        <f t="shared" si="1"/>
        <v>0.83999999999650754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83329.39</v>
      </c>
      <c r="D108" s="2">
        <f>'PR-RAS'!E112</f>
        <v>75069.55</v>
      </c>
      <c r="E108" s="2">
        <v>0</v>
      </c>
      <c r="F108" s="2">
        <v>0</v>
      </c>
      <c r="G108" s="3">
        <f t="shared" si="0"/>
        <v>24981.128429999997</v>
      </c>
      <c r="H108" s="3">
        <f t="shared" si="1"/>
        <v>0.83999999999650754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83329.39</v>
      </c>
      <c r="D113" s="2">
        <f>'PR-RAS'!E117</f>
        <v>75069.55</v>
      </c>
      <c r="E113" s="2">
        <v>0</v>
      </c>
      <c r="F113" s="2">
        <v>0</v>
      </c>
      <c r="G113" s="3">
        <f t="shared" si="0"/>
        <v>26148.470880000001</v>
      </c>
      <c r="H113" s="3">
        <f t="shared" si="1"/>
        <v>0.83999999999650754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14535.88</v>
      </c>
      <c r="D121" s="2">
        <f>'PR-RAS'!E125</f>
        <v>14678.78</v>
      </c>
      <c r="E121" s="2">
        <v>0</v>
      </c>
      <c r="F121" s="2">
        <v>0</v>
      </c>
      <c r="G121" s="3">
        <f t="shared" si="0"/>
        <v>5267.2128000000002</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14535.88</v>
      </c>
      <c r="D122" s="2">
        <f>'PR-RAS'!E126</f>
        <v>14678.78</v>
      </c>
      <c r="E122" s="2">
        <v>0</v>
      </c>
      <c r="F122" s="2">
        <v>0</v>
      </c>
      <c r="G122" s="3">
        <f t="shared" si="0"/>
        <v>5311.1062400000001</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14535.88</v>
      </c>
      <c r="D124" s="2">
        <f>'PR-RAS'!E128</f>
        <v>14678.78</v>
      </c>
      <c r="E124" s="2">
        <v>0</v>
      </c>
      <c r="F124" s="2">
        <v>0</v>
      </c>
      <c r="G124" s="3">
        <f t="shared" si="0"/>
        <v>5398.8931200000006</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454319.6</v>
      </c>
      <c r="D130" s="2">
        <f>'PR-RAS'!E134</f>
        <v>675574.25</v>
      </c>
      <c r="E130" s="2">
        <v>0</v>
      </c>
      <c r="F130" s="2">
        <v>0</v>
      </c>
      <c r="G130" s="3">
        <f t="shared" si="0"/>
        <v>232905.3849</v>
      </c>
      <c r="H130" s="3">
        <f t="shared" si="1"/>
        <v>0.65000000002328306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454319.6</v>
      </c>
      <c r="D131" s="2">
        <f>'PR-RAS'!E135</f>
        <v>675574.25</v>
      </c>
      <c r="E131" s="2">
        <v>0</v>
      </c>
      <c r="F131" s="2">
        <v>0</v>
      </c>
      <c r="G131" s="3">
        <f t="shared" si="0"/>
        <v>234710.85300000003</v>
      </c>
      <c r="H131" s="3">
        <f t="shared" si="1"/>
        <v>0.65000000002328306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445456.23</v>
      </c>
      <c r="D132" s="2">
        <f>'PR-RAS'!E136</f>
        <v>653809.67000000004</v>
      </c>
      <c r="E132" s="2">
        <v>0</v>
      </c>
      <c r="F132" s="2">
        <v>0</v>
      </c>
      <c r="G132" s="3">
        <f t="shared" si="0"/>
        <v>229652.89967000001</v>
      </c>
      <c r="H132" s="3">
        <f t="shared" si="1"/>
        <v>0.55999999993946403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8863.3700000000008</v>
      </c>
      <c r="D133" s="2">
        <f>'PR-RAS'!E137</f>
        <v>21764.58</v>
      </c>
      <c r="E133" s="2">
        <v>0</v>
      </c>
      <c r="F133" s="2">
        <v>0</v>
      </c>
      <c r="G133" s="3">
        <f t="shared" si="0"/>
        <v>6915.8139600000013</v>
      </c>
      <c r="H133" s="3">
        <f t="shared" si="1"/>
        <v>0.78999999999905413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3011293.99</v>
      </c>
      <c r="D148" s="2">
        <f>'PR-RAS'!E152</f>
        <v>3579413.78</v>
      </c>
      <c r="E148" s="2">
        <v>0</v>
      </c>
      <c r="F148" s="2">
        <v>0</v>
      </c>
      <c r="G148" s="3">
        <f t="shared" si="0"/>
        <v>1495007.86785</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2506022.8200000003</v>
      </c>
      <c r="D149" s="2">
        <f>'PR-RAS'!E153</f>
        <v>2956480.1399999997</v>
      </c>
      <c r="E149" s="2">
        <v>0</v>
      </c>
      <c r="F149" s="2">
        <v>0</v>
      </c>
      <c r="G149" s="3">
        <f t="shared" si="0"/>
        <v>1246009.4987999999</v>
      </c>
      <c r="H149" s="3">
        <f t="shared" si="1"/>
        <v>0.31999999936670065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2052281.25</v>
      </c>
      <c r="D150" s="2">
        <f>'PR-RAS'!E154</f>
        <v>2486407.5699999998</v>
      </c>
      <c r="E150" s="2">
        <v>0</v>
      </c>
      <c r="F150" s="2">
        <v>0</v>
      </c>
      <c r="G150" s="3">
        <f t="shared" si="0"/>
        <v>1046739.3621099999</v>
      </c>
      <c r="H150" s="3">
        <f t="shared" si="1"/>
        <v>0.68000000016763806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2044080.91</v>
      </c>
      <c r="D151" s="2">
        <f>'PR-RAS'!E155</f>
        <v>2462565.7799999998</v>
      </c>
      <c r="E151" s="2">
        <v>0</v>
      </c>
      <c r="F151" s="2">
        <v>0</v>
      </c>
      <c r="G151" s="3">
        <f t="shared" si="0"/>
        <v>1045381.8705</v>
      </c>
      <c r="H151" s="3">
        <f t="shared" si="1"/>
        <v>0.31000000028871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8200.34</v>
      </c>
      <c r="D153" s="2">
        <f>'PR-RAS'!E157</f>
        <v>23841.79</v>
      </c>
      <c r="E153" s="2">
        <v>0</v>
      </c>
      <c r="F153" s="2">
        <v>0</v>
      </c>
      <c r="G153" s="3">
        <f t="shared" si="0"/>
        <v>8494.3558400000002</v>
      </c>
      <c r="H153" s="3">
        <f t="shared" si="1"/>
        <v>0.5499999999992724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85257.37</v>
      </c>
      <c r="D155" s="2">
        <f>'PR-RAS'!E159</f>
        <v>85762.82</v>
      </c>
      <c r="E155" s="2">
        <v>0</v>
      </c>
      <c r="F155" s="2">
        <v>0</v>
      </c>
      <c r="G155" s="3">
        <f t="shared" si="0"/>
        <v>39544.58354</v>
      </c>
      <c r="H155" s="3">
        <f t="shared" si="1"/>
        <v>0.54999999998835847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368484.2</v>
      </c>
      <c r="D156" s="2">
        <f>'PR-RAS'!E160</f>
        <v>384309.75</v>
      </c>
      <c r="E156" s="2">
        <v>0</v>
      </c>
      <c r="F156" s="2">
        <v>0</v>
      </c>
      <c r="G156" s="3">
        <f t="shared" si="0"/>
        <v>176251.0735</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368484.2</v>
      </c>
      <c r="D158" s="2">
        <f>'PR-RAS'!E162</f>
        <v>384309.75</v>
      </c>
      <c r="E158" s="2">
        <v>0</v>
      </c>
      <c r="F158" s="2">
        <v>0</v>
      </c>
      <c r="G158" s="3">
        <f t="shared" si="0"/>
        <v>178525.28089999998</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500250.93</v>
      </c>
      <c r="D160" s="2">
        <f>'PR-RAS'!E164</f>
        <v>553849.23</v>
      </c>
      <c r="E160" s="2">
        <v>0</v>
      </c>
      <c r="F160" s="2">
        <v>0</v>
      </c>
      <c r="G160" s="3">
        <f t="shared" si="0"/>
        <v>255663.95301</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72090.900000000009</v>
      </c>
      <c r="D161" s="2">
        <f>'PR-RAS'!E165</f>
        <v>84234.680000000008</v>
      </c>
      <c r="E161" s="2">
        <v>0</v>
      </c>
      <c r="F161" s="2">
        <v>0</v>
      </c>
      <c r="G161" s="3">
        <f t="shared" si="0"/>
        <v>38489.641600000003</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14502.14</v>
      </c>
      <c r="D162" s="2">
        <f>'PR-RAS'!E166</f>
        <v>19882.2</v>
      </c>
      <c r="E162" s="2">
        <v>0</v>
      </c>
      <c r="F162" s="2">
        <v>0</v>
      </c>
      <c r="G162" s="3">
        <f t="shared" si="0"/>
        <v>8736.9129400000002</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53737.71</v>
      </c>
      <c r="D163" s="2">
        <f>'PR-RAS'!E167</f>
        <v>57886.87</v>
      </c>
      <c r="E163" s="2">
        <v>0</v>
      </c>
      <c r="F163" s="2">
        <v>0</v>
      </c>
      <c r="G163" s="3">
        <f t="shared" si="0"/>
        <v>27460.854900000002</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3851.05</v>
      </c>
      <c r="D164" s="2">
        <f>'PR-RAS'!E168</f>
        <v>6465.61</v>
      </c>
      <c r="E164" s="2">
        <v>0</v>
      </c>
      <c r="F164" s="2">
        <v>0</v>
      </c>
      <c r="G164" s="3">
        <f t="shared" si="0"/>
        <v>2735.51001</v>
      </c>
      <c r="H164" s="3">
        <f t="shared" si="1"/>
        <v>0.44000000000050932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256526.97</v>
      </c>
      <c r="D166" s="2">
        <f>'PR-RAS'!E170</f>
        <v>293822.99000000005</v>
      </c>
      <c r="E166" s="2">
        <v>0</v>
      </c>
      <c r="F166" s="2">
        <v>0</v>
      </c>
      <c r="G166" s="3">
        <f t="shared" si="0"/>
        <v>139288.53675000003</v>
      </c>
      <c r="H166" s="3">
        <f t="shared" si="1"/>
        <v>3.9999999949941412E-2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45514.93</v>
      </c>
      <c r="D167" s="2">
        <f>'PR-RAS'!E171</f>
        <v>25498.59</v>
      </c>
      <c r="E167" s="2">
        <v>0</v>
      </c>
      <c r="F167" s="2">
        <v>0</v>
      </c>
      <c r="G167" s="3">
        <f t="shared" si="0"/>
        <v>16021.010260000001</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151154.59</v>
      </c>
      <c r="D168" s="2">
        <f>'PR-RAS'!E172</f>
        <v>174181.45</v>
      </c>
      <c r="E168" s="2">
        <v>0</v>
      </c>
      <c r="F168" s="2">
        <v>0</v>
      </c>
      <c r="G168" s="3">
        <f t="shared" si="0"/>
        <v>83419.420830000003</v>
      </c>
      <c r="H168" s="3">
        <f t="shared" si="1"/>
        <v>0.86000000001513399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35829.94</v>
      </c>
      <c r="D169" s="2">
        <f>'PR-RAS'!E173</f>
        <v>77010.41</v>
      </c>
      <c r="E169" s="2">
        <v>0</v>
      </c>
      <c r="F169" s="2">
        <v>0</v>
      </c>
      <c r="G169" s="3">
        <f t="shared" si="0"/>
        <v>31894.927680000004</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11938.91</v>
      </c>
      <c r="D170" s="2">
        <f>'PR-RAS'!E174</f>
        <v>13450.9</v>
      </c>
      <c r="E170" s="2">
        <v>0</v>
      </c>
      <c r="F170" s="2">
        <v>0</v>
      </c>
      <c r="G170" s="3">
        <f t="shared" si="0"/>
        <v>6564.0799900000002</v>
      </c>
      <c r="H170" s="3">
        <f t="shared" si="1"/>
        <v>0.19000000000050932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11438.57</v>
      </c>
      <c r="D171" s="2">
        <f>'PR-RAS'!E175</f>
        <v>2319.4499999999998</v>
      </c>
      <c r="E171" s="2">
        <v>0</v>
      </c>
      <c r="F171" s="2">
        <v>0</v>
      </c>
      <c r="G171" s="3">
        <f t="shared" si="0"/>
        <v>2733.1698999999999</v>
      </c>
      <c r="H171" s="3">
        <f t="shared" si="1"/>
        <v>0.88000000000010914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650.03</v>
      </c>
      <c r="D173" s="2">
        <f>'PR-RAS'!E177</f>
        <v>1362.19</v>
      </c>
      <c r="E173" s="2">
        <v>0</v>
      </c>
      <c r="F173" s="2">
        <v>0</v>
      </c>
      <c r="G173" s="3">
        <f t="shared" si="0"/>
        <v>580.39851999999996</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98123.45</v>
      </c>
      <c r="D174" s="2">
        <f>'PR-RAS'!E178</f>
        <v>153758.37</v>
      </c>
      <c r="E174" s="2">
        <v>0</v>
      </c>
      <c r="F174" s="2">
        <v>0</v>
      </c>
      <c r="G174" s="3">
        <f t="shared" si="0"/>
        <v>70175.752869999997</v>
      </c>
      <c r="H174" s="3">
        <f t="shared" si="1"/>
        <v>0.819999999992433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13720.35</v>
      </c>
      <c r="D175" s="2">
        <f>'PR-RAS'!E179</f>
        <v>14964.53</v>
      </c>
      <c r="E175" s="2">
        <v>0</v>
      </c>
      <c r="F175" s="2">
        <v>0</v>
      </c>
      <c r="G175" s="3">
        <f t="shared" si="0"/>
        <v>7594.9973399999999</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28685.439999999999</v>
      </c>
      <c r="D176" s="2">
        <f>'PR-RAS'!E180</f>
        <v>49809.48</v>
      </c>
      <c r="E176" s="2">
        <v>0</v>
      </c>
      <c r="F176" s="2">
        <v>0</v>
      </c>
      <c r="G176" s="3">
        <f t="shared" si="0"/>
        <v>22453.27</v>
      </c>
      <c r="H176" s="3">
        <f t="shared" si="1"/>
        <v>0.92000000000189175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687.2</v>
      </c>
      <c r="D177" s="2">
        <f>'PR-RAS'!E181</f>
        <v>230.02</v>
      </c>
      <c r="E177" s="2">
        <v>0</v>
      </c>
      <c r="F177" s="2">
        <v>0</v>
      </c>
      <c r="G177" s="3">
        <f t="shared" si="0"/>
        <v>201.91423999999998</v>
      </c>
      <c r="H177" s="3">
        <f t="shared" si="1"/>
        <v>0.22000000000005571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10750.86</v>
      </c>
      <c r="D178" s="2">
        <f>'PR-RAS'!E182</f>
        <v>39581.51</v>
      </c>
      <c r="E178" s="2">
        <v>0</v>
      </c>
      <c r="F178" s="2">
        <v>0</v>
      </c>
      <c r="G178" s="3">
        <f t="shared" si="0"/>
        <v>15914.75676</v>
      </c>
      <c r="H178" s="3">
        <f t="shared" si="1"/>
        <v>0.62999999999738066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3653.81</v>
      </c>
      <c r="D179" s="2">
        <f>'PR-RAS'!E183</f>
        <v>6599.3</v>
      </c>
      <c r="E179" s="2">
        <v>0</v>
      </c>
      <c r="F179" s="2">
        <v>0</v>
      </c>
      <c r="G179" s="3">
        <f t="shared" si="0"/>
        <v>2999.7289799999999</v>
      </c>
      <c r="H179" s="3">
        <f t="shared" si="1"/>
        <v>0.49000000000023647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7092.71</v>
      </c>
      <c r="D180" s="2">
        <f>'PR-RAS'!E184</f>
        <v>6962.5</v>
      </c>
      <c r="E180" s="2">
        <v>0</v>
      </c>
      <c r="F180" s="2">
        <v>0</v>
      </c>
      <c r="G180" s="3">
        <f t="shared" si="0"/>
        <v>3762.1700899999996</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26163.14</v>
      </c>
      <c r="D181" s="2">
        <f>'PR-RAS'!E185</f>
        <v>6498.38</v>
      </c>
      <c r="E181" s="2">
        <v>0</v>
      </c>
      <c r="F181" s="2">
        <v>0</v>
      </c>
      <c r="G181" s="3">
        <f t="shared" si="0"/>
        <v>7048.7820000000002</v>
      </c>
      <c r="H181" s="3">
        <f t="shared" si="1"/>
        <v>0.51999999999952706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5494.08</v>
      </c>
      <c r="D182" s="2">
        <f>'PR-RAS'!E186</f>
        <v>7053.01</v>
      </c>
      <c r="E182" s="2">
        <v>0</v>
      </c>
      <c r="F182" s="2">
        <v>0</v>
      </c>
      <c r="G182" s="3">
        <f t="shared" si="0"/>
        <v>3547.6180999999997</v>
      </c>
      <c r="H182" s="3">
        <f t="shared" si="1"/>
        <v>9.0000000000145519E-2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1875.86</v>
      </c>
      <c r="D183" s="2">
        <f>'PR-RAS'!E187</f>
        <v>22059.64</v>
      </c>
      <c r="E183" s="2">
        <v>0</v>
      </c>
      <c r="F183" s="2">
        <v>0</v>
      </c>
      <c r="G183" s="3">
        <f t="shared" si="0"/>
        <v>8371.1154800000004</v>
      </c>
      <c r="H183" s="3">
        <f t="shared" si="1"/>
        <v>0.50000000000068212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73509.61</v>
      </c>
      <c r="D190" s="2">
        <f>'PR-RAS'!E194</f>
        <v>22033.190000000002</v>
      </c>
      <c r="E190" s="2">
        <v>0</v>
      </c>
      <c r="F190" s="2">
        <v>0</v>
      </c>
      <c r="G190" s="3">
        <f t="shared" si="0"/>
        <v>22221.862110000002</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2057.96</v>
      </c>
      <c r="D191" s="2">
        <f>'PR-RAS'!E195</f>
        <v>6739.14</v>
      </c>
      <c r="E191" s="2">
        <v>0</v>
      </c>
      <c r="F191" s="2">
        <v>0</v>
      </c>
      <c r="G191" s="3">
        <f t="shared" si="0"/>
        <v>2951.8856000000005</v>
      </c>
      <c r="H191" s="3">
        <f t="shared" si="1"/>
        <v>0.18000000000029104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1804.82</v>
      </c>
      <c r="D193" s="2">
        <f>'PR-RAS'!E197</f>
        <v>1345.68</v>
      </c>
      <c r="E193" s="2">
        <v>0</v>
      </c>
      <c r="F193" s="2">
        <v>0</v>
      </c>
      <c r="G193" s="3">
        <f t="shared" si="0"/>
        <v>863.26656000000003</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1072.6400000000001</v>
      </c>
      <c r="E194" s="2">
        <v>0</v>
      </c>
      <c r="F194" s="2">
        <v>0</v>
      </c>
      <c r="G194" s="3">
        <f t="shared" si="0"/>
        <v>435.26904000000007</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10280.1</v>
      </c>
      <c r="D195" s="2">
        <f>'PR-RAS'!E199</f>
        <v>2520</v>
      </c>
      <c r="E195" s="2">
        <v>0</v>
      </c>
      <c r="F195" s="2">
        <v>0</v>
      </c>
      <c r="G195" s="3">
        <f t="shared" si="0"/>
        <v>2972.0994000000001</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47222.47</v>
      </c>
      <c r="D196" s="2">
        <f>'PR-RAS'!E200</f>
        <v>1188.22</v>
      </c>
      <c r="E196" s="2">
        <v>0</v>
      </c>
      <c r="F196" s="2">
        <v>0</v>
      </c>
      <c r="G196" s="3">
        <f t="shared" si="0"/>
        <v>9671.7874500000016</v>
      </c>
      <c r="H196" s="3">
        <f t="shared" si="1"/>
        <v>0.69000000000119144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12034.26</v>
      </c>
      <c r="D197" s="2">
        <f>'PR-RAS'!E201</f>
        <v>9167.51</v>
      </c>
      <c r="E197" s="2">
        <v>0</v>
      </c>
      <c r="F197" s="2">
        <v>0</v>
      </c>
      <c r="G197" s="3">
        <f t="shared" si="0"/>
        <v>5952.3788800000002</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4260.9400000000005</v>
      </c>
      <c r="D198" s="2">
        <f>'PR-RAS'!E202</f>
        <v>5420.48</v>
      </c>
      <c r="E198" s="2">
        <v>0</v>
      </c>
      <c r="F198" s="2">
        <v>0</v>
      </c>
      <c r="G198" s="3">
        <f t="shared" si="0"/>
        <v>2975.0743000000002</v>
      </c>
      <c r="H198" s="3">
        <f t="shared" si="1"/>
        <v>0.53999999999905413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4260.9400000000005</v>
      </c>
      <c r="D212" s="2">
        <f>'PR-RAS'!E216</f>
        <v>5420.48</v>
      </c>
      <c r="E212" s="2">
        <v>0</v>
      </c>
      <c r="F212" s="2">
        <v>0</v>
      </c>
      <c r="G212" s="3">
        <f t="shared" si="0"/>
        <v>3186.5009</v>
      </c>
      <c r="H212" s="3">
        <f t="shared" si="1"/>
        <v>0.53999999999905413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1962.15</v>
      </c>
      <c r="D213" s="2">
        <f>'PR-RAS'!E217</f>
        <v>2259.02</v>
      </c>
      <c r="E213" s="2">
        <v>0</v>
      </c>
      <c r="F213" s="2">
        <v>0</v>
      </c>
      <c r="G213" s="3">
        <f t="shared" si="0"/>
        <v>1373.8002800000002</v>
      </c>
      <c r="H213" s="3">
        <f t="shared" si="1"/>
        <v>0.17000000000007276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2258.79</v>
      </c>
      <c r="D215" s="2">
        <f>'PR-RAS'!E219</f>
        <v>1379.43</v>
      </c>
      <c r="E215" s="2">
        <v>0</v>
      </c>
      <c r="F215" s="2">
        <v>0</v>
      </c>
      <c r="G215" s="3">
        <f t="shared" si="0"/>
        <v>1073.7770999999998</v>
      </c>
      <c r="H215" s="3">
        <f t="shared" si="1"/>
        <v>0.64000000000010004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40</v>
      </c>
      <c r="D216" s="2">
        <f>'PR-RAS'!E220</f>
        <v>1782.03</v>
      </c>
      <c r="E216" s="2">
        <v>0</v>
      </c>
      <c r="F216" s="2">
        <v>0</v>
      </c>
      <c r="G216" s="3">
        <f t="shared" si="0"/>
        <v>774.87289999999996</v>
      </c>
      <c r="H216" s="3">
        <f t="shared" si="1"/>
        <v>2.9999999999972715E-2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61562.95</v>
      </c>
      <c r="E258" s="2">
        <v>0</v>
      </c>
      <c r="F258" s="2">
        <v>0</v>
      </c>
      <c r="G258" s="3">
        <f t="shared" si="0"/>
        <v>31643.356299999999</v>
      </c>
      <c r="H258" s="3">
        <f t="shared" si="1"/>
        <v>5.0000000002910383E-2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61562.95</v>
      </c>
      <c r="E265" s="2">
        <v>0</v>
      </c>
      <c r="F265" s="2">
        <v>0</v>
      </c>
      <c r="G265" s="3">
        <f t="shared" si="0"/>
        <v>32505.2376</v>
      </c>
      <c r="H265" s="3">
        <f t="shared" si="1"/>
        <v>5.0000000002910383E-2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61562.95</v>
      </c>
      <c r="E267" s="2">
        <v>0</v>
      </c>
      <c r="F267" s="2">
        <v>0</v>
      </c>
      <c r="G267" s="3">
        <f t="shared" si="0"/>
        <v>32751.489399999999</v>
      </c>
      <c r="H267" s="3">
        <f t="shared" si="1"/>
        <v>5.0000000002910383E-2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759.3</v>
      </c>
      <c r="D269" s="2">
        <f>'PR-RAS'!E273</f>
        <v>2100.98</v>
      </c>
      <c r="E269" s="2">
        <v>0</v>
      </c>
      <c r="F269" s="2">
        <v>0</v>
      </c>
      <c r="G269" s="3">
        <f t="shared" si="0"/>
        <v>1329.6176800000001</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759.3</v>
      </c>
      <c r="D270" s="2">
        <f>'PR-RAS'!E274</f>
        <v>2100.98</v>
      </c>
      <c r="E270" s="2">
        <v>0</v>
      </c>
      <c r="F270" s="2">
        <v>0</v>
      </c>
      <c r="G270" s="3">
        <f t="shared" si="0"/>
        <v>1334.5789400000001</v>
      </c>
      <c r="H270" s="3">
        <f t="shared" si="1"/>
        <v>0.31999999999993634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759.3</v>
      </c>
      <c r="D271" s="2">
        <f>'PR-RAS'!E275</f>
        <v>0</v>
      </c>
      <c r="E271" s="2">
        <v>0</v>
      </c>
      <c r="F271" s="2">
        <v>0</v>
      </c>
      <c r="G271" s="3">
        <f t="shared" si="0"/>
        <v>205.011</v>
      </c>
      <c r="H271" s="3">
        <f t="shared" si="1"/>
        <v>0.29999999999995453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2100.98</v>
      </c>
      <c r="E272" s="2">
        <v>0</v>
      </c>
      <c r="F272" s="2">
        <v>0</v>
      </c>
      <c r="G272" s="3">
        <f t="shared" si="0"/>
        <v>1138.73116</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3011293.99</v>
      </c>
      <c r="D295" s="2">
        <f>'PR-RAS'!E299</f>
        <v>3579413.78</v>
      </c>
      <c r="E295" s="2">
        <v>0</v>
      </c>
      <c r="F295" s="2">
        <v>0</v>
      </c>
      <c r="G295" s="3">
        <f t="shared" si="12"/>
        <v>2990015.7357000001</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19128.100000000093</v>
      </c>
      <c r="D296" s="2">
        <f>'PR-RAS'!E300</f>
        <v>0</v>
      </c>
      <c r="E296" s="2">
        <v>0</v>
      </c>
      <c r="F296" s="2">
        <v>0</v>
      </c>
      <c r="G296" s="3">
        <f t="shared" si="12"/>
        <v>5642.7895000000271</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54688.910000000149</v>
      </c>
      <c r="E297" s="2">
        <v>0</v>
      </c>
      <c r="F297" s="2">
        <v>0</v>
      </c>
      <c r="G297" s="3">
        <f t="shared" si="12"/>
        <v>32375.834720000086</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457371.01</v>
      </c>
      <c r="D298" s="2">
        <f>'PR-RAS'!E302</f>
        <v>476499.11</v>
      </c>
      <c r="E298" s="2">
        <v>0</v>
      </c>
      <c r="F298" s="2">
        <v>0</v>
      </c>
      <c r="G298" s="3">
        <f t="shared" si="12"/>
        <v>418879.66131</v>
      </c>
      <c r="H298" s="3">
        <f t="shared" si="13"/>
        <v>0.11999999999534339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472.12</v>
      </c>
      <c r="D300" s="2">
        <f>'PR-RAS'!E304</f>
        <v>506211.83999999985</v>
      </c>
      <c r="E300" s="2">
        <v>0</v>
      </c>
      <c r="F300" s="2">
        <v>0</v>
      </c>
      <c r="G300" s="3">
        <f t="shared" si="12"/>
        <v>302855.84419999988</v>
      </c>
      <c r="H300" s="3">
        <f t="shared" si="13"/>
        <v>0.28000000014901616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472.12</v>
      </c>
      <c r="D301" s="2">
        <f>'PR-RAS'!E305</f>
        <v>506211.84000000003</v>
      </c>
      <c r="E301" s="2">
        <v>0</v>
      </c>
      <c r="F301" s="2">
        <v>0</v>
      </c>
      <c r="G301" s="3">
        <f t="shared" si="12"/>
        <v>303868.74</v>
      </c>
      <c r="H301" s="3">
        <f t="shared" si="13"/>
        <v>0.27999999997439318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107505.01999999999</v>
      </c>
      <c r="D355" s="2">
        <f>'PR-RAS'!E360</f>
        <v>80810.740000000005</v>
      </c>
      <c r="E355" s="2">
        <v>0</v>
      </c>
      <c r="F355" s="2">
        <v>0</v>
      </c>
      <c r="G355" s="3">
        <f t="shared" si="12"/>
        <v>95270.780999999988</v>
      </c>
      <c r="H355" s="3">
        <f t="shared" si="13"/>
        <v>0.27999999998428393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107505.01999999999</v>
      </c>
      <c r="D368" s="2">
        <f>'PR-RAS'!E373</f>
        <v>80810.740000000005</v>
      </c>
      <c r="E368" s="2">
        <v>0</v>
      </c>
      <c r="F368" s="2">
        <v>0</v>
      </c>
      <c r="G368" s="3">
        <f t="shared" si="12"/>
        <v>98769.425499999998</v>
      </c>
      <c r="H368" s="3">
        <f t="shared" si="13"/>
        <v>0.27999999998428393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11195.26</v>
      </c>
      <c r="D374" s="2">
        <f>'PR-RAS'!E379</f>
        <v>27654.01</v>
      </c>
      <c r="E374" s="2">
        <v>0</v>
      </c>
      <c r="F374" s="2">
        <v>0</v>
      </c>
      <c r="G374" s="3">
        <f t="shared" si="12"/>
        <v>24805.723439999998</v>
      </c>
      <c r="H374" s="3">
        <f t="shared" si="13"/>
        <v>0.26999999999861757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8863.3700000000008</v>
      </c>
      <c r="D375" s="2">
        <f>'PR-RAS'!E380</f>
        <v>12450.89</v>
      </c>
      <c r="E375" s="2">
        <v>0</v>
      </c>
      <c r="F375" s="2">
        <v>0</v>
      </c>
      <c r="G375" s="3">
        <f t="shared" si="12"/>
        <v>12628.1661</v>
      </c>
      <c r="H375" s="3">
        <f t="shared" si="13"/>
        <v>0.48000000000138243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1350</v>
      </c>
      <c r="D376" s="2">
        <f>'PR-RAS'!E381</f>
        <v>6369.37</v>
      </c>
      <c r="E376" s="2">
        <v>0</v>
      </c>
      <c r="F376" s="2">
        <v>0</v>
      </c>
      <c r="G376" s="3">
        <f t="shared" si="12"/>
        <v>5283.2775000000001</v>
      </c>
      <c r="H376" s="3">
        <f t="shared" si="13"/>
        <v>0.36999999999989086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981.89</v>
      </c>
      <c r="D377" s="2">
        <f>'PR-RAS'!E382</f>
        <v>0</v>
      </c>
      <c r="E377" s="2">
        <v>0</v>
      </c>
      <c r="F377" s="2">
        <v>0</v>
      </c>
      <c r="G377" s="3">
        <f t="shared" si="12"/>
        <v>369.19063999999997</v>
      </c>
      <c r="H377" s="3">
        <f t="shared" si="13"/>
        <v>0.11000000000001364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8833.75</v>
      </c>
      <c r="E381" s="2">
        <v>0</v>
      </c>
      <c r="F381" s="2">
        <v>0</v>
      </c>
      <c r="G381" s="3">
        <f t="shared" si="12"/>
        <v>6713.65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96309.759999999995</v>
      </c>
      <c r="D388" s="2">
        <f>'PR-RAS'!E393</f>
        <v>53156.73</v>
      </c>
      <c r="E388" s="2">
        <v>0</v>
      </c>
      <c r="F388" s="2">
        <v>0</v>
      </c>
      <c r="G388" s="3">
        <f t="shared" si="12"/>
        <v>78415.186140000005</v>
      </c>
      <c r="H388" s="3">
        <f t="shared" si="13"/>
        <v>0.51000000000203727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96309.759999999995</v>
      </c>
      <c r="D389" s="2">
        <f>'PR-RAS'!E394</f>
        <v>53156.73</v>
      </c>
      <c r="E389" s="2">
        <v>0</v>
      </c>
      <c r="F389" s="2">
        <v>0</v>
      </c>
      <c r="G389" s="3">
        <f t="shared" si="12"/>
        <v>78617.809359999999</v>
      </c>
      <c r="H389" s="3">
        <f t="shared" si="13"/>
        <v>0.51000000000203727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107505.01999999999</v>
      </c>
      <c r="D413" s="2">
        <f>'PR-RAS'!E418</f>
        <v>80810.740000000005</v>
      </c>
      <c r="E413" s="2">
        <v>0</v>
      </c>
      <c r="F413" s="2">
        <v>0</v>
      </c>
      <c r="G413" s="3">
        <f t="shared" si="12"/>
        <v>110880.11799999999</v>
      </c>
      <c r="H413" s="3">
        <f t="shared" si="13"/>
        <v>0.27999999998428393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356194.49</v>
      </c>
      <c r="D415" s="2">
        <f>'PR-RAS'!E420</f>
        <v>463699.51</v>
      </c>
      <c r="E415" s="2">
        <v>0</v>
      </c>
      <c r="F415" s="2">
        <v>0</v>
      </c>
      <c r="G415" s="3">
        <f t="shared" si="12"/>
        <v>531407.71314000001</v>
      </c>
      <c r="H415" s="3">
        <f t="shared" si="13"/>
        <v>0.97999999998137355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3030422.0900000003</v>
      </c>
      <c r="D417" s="2">
        <f>'PR-RAS'!E422</f>
        <v>3524724.8699999996</v>
      </c>
      <c r="E417" s="2">
        <v>0</v>
      </c>
      <c r="F417" s="2">
        <v>0</v>
      </c>
      <c r="G417" s="3">
        <f t="shared" si="12"/>
        <v>4193226.6812799997</v>
      </c>
      <c r="H417" s="3">
        <f t="shared" si="13"/>
        <v>0.22000000067055225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3118799.0100000002</v>
      </c>
      <c r="D418" s="2">
        <f>'PR-RAS'!E423</f>
        <v>3660224.52</v>
      </c>
      <c r="E418" s="2">
        <v>0</v>
      </c>
      <c r="F418" s="2">
        <v>0</v>
      </c>
      <c r="G418" s="3">
        <f t="shared" si="12"/>
        <v>4353166.4368500002</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88376.919999999925</v>
      </c>
      <c r="D420" s="2">
        <f>'PR-RAS'!E425</f>
        <v>135499.65000000037</v>
      </c>
      <c r="E420" s="2">
        <v>0</v>
      </c>
      <c r="F420" s="2">
        <v>0</v>
      </c>
      <c r="G420" s="3">
        <f t="shared" si="12"/>
        <v>150578.63618000026</v>
      </c>
      <c r="H420" s="3">
        <f t="shared" si="13"/>
        <v>0.42999999970197678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101176.52000000002</v>
      </c>
      <c r="D421" s="2">
        <f>'PR-RAS'!E426</f>
        <v>12799.599999999977</v>
      </c>
      <c r="E421" s="2">
        <v>0</v>
      </c>
      <c r="F421" s="2">
        <v>0</v>
      </c>
      <c r="G421" s="3">
        <f t="shared" si="12"/>
        <v>53245.802399999986</v>
      </c>
      <c r="H421" s="3">
        <f t="shared" si="13"/>
        <v>0.88000000000465661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472.12</v>
      </c>
      <c r="D423" s="2">
        <f>'PR-RAS'!E428</f>
        <v>506211.83999999985</v>
      </c>
      <c r="E423" s="2">
        <v>0</v>
      </c>
      <c r="F423" s="2">
        <v>0</v>
      </c>
      <c r="G423" s="3">
        <f t="shared" si="12"/>
        <v>427442.02759999986</v>
      </c>
      <c r="H423" s="3">
        <f t="shared" si="13"/>
        <v>0.28000000014901616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3030422.0900000003</v>
      </c>
      <c r="D637" s="2">
        <f>'PR-RAS'!E643</f>
        <v>3524724.8699999996</v>
      </c>
      <c r="E637" s="2">
        <v>0</v>
      </c>
      <c r="F637" s="2">
        <v>0</v>
      </c>
      <c r="G637" s="3">
        <f t="shared" si="14"/>
        <v>6410798.4838800002</v>
      </c>
      <c r="H637" s="3">
        <f t="shared" si="15"/>
        <v>0.22000000067055225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3118799.0100000002</v>
      </c>
      <c r="D638" s="2">
        <f>'PR-RAS'!E644</f>
        <v>3660224.52</v>
      </c>
      <c r="E638" s="2">
        <v>0</v>
      </c>
      <c r="F638" s="2">
        <v>0</v>
      </c>
      <c r="G638" s="3">
        <f t="shared" si="14"/>
        <v>6649801.0078500006</v>
      </c>
      <c r="H638" s="3">
        <f t="shared" si="15"/>
        <v>0.49000000022351742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88376.919999999925</v>
      </c>
      <c r="D640" s="2">
        <f>'PR-RAS'!E646</f>
        <v>135499.65000000037</v>
      </c>
      <c r="E640" s="2">
        <v>0</v>
      </c>
      <c r="F640" s="2">
        <v>0</v>
      </c>
      <c r="G640" s="3">
        <f t="shared" si="14"/>
        <v>229641.40458000044</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101176.52000000002</v>
      </c>
      <c r="D641" s="2">
        <f>'PR-RAS'!E647</f>
        <v>12799.599999999977</v>
      </c>
      <c r="E641" s="2">
        <v>0</v>
      </c>
      <c r="F641" s="2">
        <v>0</v>
      </c>
      <c r="G641" s="3">
        <f t="shared" si="14"/>
        <v>81136.460799999986</v>
      </c>
      <c r="H641" s="3">
        <f t="shared" si="15"/>
        <v>0.88000000000465661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12799.600000000093</v>
      </c>
      <c r="D643" s="2">
        <f>'PR-RAS'!E649</f>
        <v>0</v>
      </c>
      <c r="E643" s="2">
        <v>0</v>
      </c>
      <c r="F643" s="2">
        <v>0</v>
      </c>
      <c r="G643" s="3">
        <f t="shared" si="14"/>
        <v>8217.3432000000594</v>
      </c>
      <c r="H643" s="3">
        <f t="shared" si="15"/>
        <v>0.39999999990686774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122700.0500000004</v>
      </c>
      <c r="E644" s="2">
        <v>0</v>
      </c>
      <c r="F644" s="2">
        <v>0</v>
      </c>
      <c r="G644" s="3">
        <f t="shared" si="14"/>
        <v>157792.2643000005</v>
      </c>
      <c r="H644" s="3">
        <f t="shared" si="15"/>
        <v>5.0000000395812094E-2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179815.39</v>
      </c>
      <c r="D645" s="2">
        <f>'PR-RAS'!E651</f>
        <v>0</v>
      </c>
      <c r="E645" s="2">
        <v>0</v>
      </c>
      <c r="F645" s="2">
        <v>0</v>
      </c>
      <c r="G645" s="3">
        <f t="shared" si="14"/>
        <v>115801.11116000001</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100941.09</v>
      </c>
      <c r="D646" s="2">
        <f>'PR-RAS'!E653</f>
        <v>91335.57</v>
      </c>
      <c r="E646" s="2">
        <v>0</v>
      </c>
      <c r="F646" s="2">
        <v>0</v>
      </c>
      <c r="G646" s="3">
        <f t="shared" si="14"/>
        <v>182929.88834999999</v>
      </c>
      <c r="H646" s="3">
        <f t="shared" si="15"/>
        <v>0.51999999998952262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853734.49</v>
      </c>
      <c r="D647" s="2">
        <f>'PR-RAS'!E654</f>
        <v>1117455.6000000001</v>
      </c>
      <c r="E647" s="2">
        <v>0</v>
      </c>
      <c r="F647" s="2">
        <v>0</v>
      </c>
      <c r="G647" s="3">
        <f t="shared" si="14"/>
        <v>1995265.1157400003</v>
      </c>
      <c r="H647" s="3">
        <f t="shared" si="15"/>
        <v>0.88999999989755452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863340.01</v>
      </c>
      <c r="D648" s="2">
        <f>'PR-RAS'!E655</f>
        <v>1006236.08</v>
      </c>
      <c r="E648" s="2">
        <v>0</v>
      </c>
      <c r="F648" s="2">
        <v>0</v>
      </c>
      <c r="G648" s="3">
        <f t="shared" si="14"/>
        <v>1860650.4739900001</v>
      </c>
      <c r="H648" s="3">
        <f t="shared" si="15"/>
        <v>8.999999996740371E-2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91335.569999999949</v>
      </c>
      <c r="D649" s="2">
        <f>'PR-RAS'!E656</f>
        <v>202555.0900000002</v>
      </c>
      <c r="E649" s="2">
        <v>0</v>
      </c>
      <c r="F649" s="2">
        <v>0</v>
      </c>
      <c r="G649" s="3">
        <f t="shared" si="14"/>
        <v>321696.84600000025</v>
      </c>
      <c r="H649" s="3">
        <f t="shared" si="15"/>
        <v>0.5200000002514571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100</v>
      </c>
      <c r="D651" s="2">
        <f>'PR-RAS'!E658</f>
        <v>100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100</v>
      </c>
      <c r="D653" s="2">
        <f>'PR-RAS'!E660</f>
        <v>100</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2329339.13</v>
      </c>
      <c r="D676" s="2">
        <f>'PR-RAS'!E683</f>
        <v>2571865.2999999998</v>
      </c>
      <c r="E676" s="2">
        <v>0</v>
      </c>
      <c r="F676" s="2">
        <v>0</v>
      </c>
      <c r="G676" s="3">
        <f t="shared" si="14"/>
        <v>5044322.0677500004</v>
      </c>
      <c r="H676" s="3">
        <f t="shared" si="15"/>
        <v>0.42999999970197678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122400.85</v>
      </c>
      <c r="D677" s="2">
        <f>'PR-RAS'!E684</f>
        <v>10947.42</v>
      </c>
      <c r="E677" s="2">
        <v>0</v>
      </c>
      <c r="F677" s="2">
        <v>0</v>
      </c>
      <c r="G677" s="3">
        <f t="shared" si="14"/>
        <v>97543.886440000002</v>
      </c>
      <c r="H677" s="3">
        <f t="shared" si="15"/>
        <v>0.56999999999425199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1403.37</v>
      </c>
      <c r="D678" s="2">
        <f>'PR-RAS'!E685</f>
        <v>102044.88</v>
      </c>
      <c r="E678" s="2">
        <v>0</v>
      </c>
      <c r="F678" s="2">
        <v>0</v>
      </c>
      <c r="G678" s="3">
        <f t="shared" si="14"/>
        <v>139118.84901000001</v>
      </c>
      <c r="H678" s="3">
        <f t="shared" si="15"/>
        <v>0.48999999999523425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57954.15</v>
      </c>
      <c r="D717" s="2">
        <f>'PR-RAS'!E724</f>
        <v>52533.97</v>
      </c>
      <c r="E717" s="2">
        <v>0</v>
      </c>
      <c r="F717" s="2">
        <v>0</v>
      </c>
      <c r="G717" s="3">
        <f t="shared" si="14"/>
        <v>116723.81644</v>
      </c>
      <c r="H717" s="3">
        <f t="shared" si="15"/>
        <v>0.18000000000029104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493</v>
      </c>
      <c r="D719" s="2">
        <f>'PR-RAS'!E726</f>
        <v>720</v>
      </c>
      <c r="E719" s="2">
        <v>0</v>
      </c>
      <c r="F719" s="2">
        <v>0</v>
      </c>
      <c r="G719" s="3">
        <f t="shared" si="14"/>
        <v>1387.894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6723.58</v>
      </c>
      <c r="D725" s="2">
        <f>'PR-RAS'!E732</f>
        <v>2439</v>
      </c>
      <c r="E725" s="2">
        <v>0</v>
      </c>
      <c r="F725" s="2">
        <v>0</v>
      </c>
      <c r="G725" s="3">
        <f t="shared" si="14"/>
        <v>8399.5439200000001</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2648.64</v>
      </c>
      <c r="E726" s="2">
        <v>0</v>
      </c>
      <c r="F726" s="2">
        <v>0</v>
      </c>
      <c r="G726" s="3">
        <f t="shared" si="14"/>
        <v>5760.7919999999995</v>
      </c>
      <c r="H726" s="3">
        <f t="shared" si="15"/>
        <v>0.72000000000025466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53546.91</v>
      </c>
      <c r="D727" s="2">
        <f>'PR-RAS'!E734</f>
        <v>53367.61</v>
      </c>
      <c r="E727" s="2">
        <v>0</v>
      </c>
      <c r="F727" s="2">
        <v>0</v>
      </c>
      <c r="G727" s="3">
        <f t="shared" si="14"/>
        <v>116364.82638</v>
      </c>
      <c r="H727" s="3">
        <f t="shared" si="15"/>
        <v>0.47999999999592546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6427.52</v>
      </c>
      <c r="D729" s="2">
        <f>'PR-RAS'!E736</f>
        <v>6209.85</v>
      </c>
      <c r="E729" s="2">
        <v>0</v>
      </c>
      <c r="F729" s="2">
        <v>0</v>
      </c>
      <c r="G729" s="3">
        <f t="shared" si="14"/>
        <v>13720.776160000001</v>
      </c>
      <c r="H729" s="3">
        <f t="shared" si="15"/>
        <v>0.62999999999919964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20795.939999999999</v>
      </c>
      <c r="D731" s="2">
        <f>'PR-RAS'!E738</f>
        <v>6373.38</v>
      </c>
      <c r="E731" s="2">
        <v>0</v>
      </c>
      <c r="F731" s="2">
        <v>0</v>
      </c>
      <c r="G731" s="3">
        <f t="shared" si="14"/>
        <v>24486.170999999998</v>
      </c>
      <c r="H731" s="3">
        <f t="shared" si="15"/>
        <v>0.44000000000141881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3408.45</v>
      </c>
      <c r="D732" s="2">
        <f>'PR-RAS'!E739</f>
        <v>0</v>
      </c>
      <c r="E732" s="2">
        <v>0</v>
      </c>
      <c r="F732" s="2">
        <v>0</v>
      </c>
      <c r="G732" s="3">
        <f t="shared" si="14"/>
        <v>2491.5769499999997</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2057.96</v>
      </c>
      <c r="D734" s="2">
        <f>'PR-RAS'!E741</f>
        <v>6739.14</v>
      </c>
      <c r="E734" s="2">
        <v>0</v>
      </c>
      <c r="F734" s="2">
        <v>0</v>
      </c>
      <c r="G734" s="3">
        <f t="shared" si="14"/>
        <v>11388.063920000001</v>
      </c>
      <c r="H734" s="3">
        <f t="shared" si="15"/>
        <v>0.18000000000029104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2520</v>
      </c>
      <c r="E737" s="2">
        <v>0</v>
      </c>
      <c r="F737" s="2">
        <v>0</v>
      </c>
      <c r="G737" s="3">
        <f t="shared" si="28"/>
        <v>3709.44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61562.95</v>
      </c>
      <c r="E848" s="2">
        <v>0</v>
      </c>
      <c r="F848" s="2">
        <v>0</v>
      </c>
      <c r="G848" s="3">
        <f t="shared" si="34"/>
        <v>104287.63729999999</v>
      </c>
      <c r="H848" s="3">
        <f t="shared" si="35"/>
        <v>5.0000000002910383E-2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759.3</v>
      </c>
      <c r="D849" s="2">
        <f>'PR-RAS'!E856</f>
        <v>0</v>
      </c>
      <c r="E849" s="2">
        <v>0</v>
      </c>
      <c r="F849" s="2">
        <v>0</v>
      </c>
      <c r="G849" s="3">
        <f t="shared" si="34"/>
        <v>643.88639999999998</v>
      </c>
      <c r="H849" s="3">
        <f t="shared" si="35"/>
        <v>0.29999999999995453</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1712360.8200000003</v>
      </c>
      <c r="D1011" s="7">
        <f>BILANCA!E6</f>
        <v>2097341.9299999997</v>
      </c>
      <c r="E1011" s="7">
        <v>0</v>
      </c>
      <c r="F1011" s="7">
        <v>0</v>
      </c>
      <c r="G1011" s="8">
        <f t="shared" ref="G1011:G1306" si="38">B1011/1000*C1011+B1011/500*D1011</f>
        <v>5907.0446799999991</v>
      </c>
      <c r="H1011" s="8">
        <f t="shared" si="35"/>
        <v>0.25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1436702.8800000004</v>
      </c>
      <c r="D1012" s="2">
        <f>BILANCA!E7</f>
        <v>1369411.15</v>
      </c>
      <c r="E1012" s="2">
        <v>0</v>
      </c>
      <c r="F1012" s="2">
        <v>0</v>
      </c>
      <c r="G1012" s="3">
        <f t="shared" si="38"/>
        <v>8351.0503600000011</v>
      </c>
      <c r="H1012" s="3">
        <f t="shared" si="35"/>
        <v>0.26999999955296516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82148.52</v>
      </c>
      <c r="D1013" s="2">
        <f>BILANCA!E8</f>
        <v>82148.52</v>
      </c>
      <c r="E1013" s="2">
        <v>0</v>
      </c>
      <c r="F1013" s="2">
        <v>0</v>
      </c>
      <c r="G1013" s="3">
        <f t="shared" si="38"/>
        <v>739.33668000000011</v>
      </c>
      <c r="H1013" s="3">
        <f t="shared" si="35"/>
        <v>0.95999999999185093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82148.52</v>
      </c>
      <c r="D1014" s="2">
        <f>BILANCA!E9</f>
        <v>82148.52</v>
      </c>
      <c r="E1014" s="2">
        <v>0</v>
      </c>
      <c r="F1014" s="2">
        <v>0</v>
      </c>
      <c r="G1014" s="3">
        <f t="shared" si="38"/>
        <v>985.78224</v>
      </c>
      <c r="H1014" s="3">
        <f t="shared" si="35"/>
        <v>0.95999999999185093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1354554.3600000003</v>
      </c>
      <c r="D1017" s="2">
        <f>BILANCA!E12</f>
        <v>1287262.6299999999</v>
      </c>
      <c r="E1017" s="2">
        <v>0</v>
      </c>
      <c r="F1017" s="2">
        <v>0</v>
      </c>
      <c r="G1017" s="3">
        <f t="shared" si="38"/>
        <v>27503.557340000003</v>
      </c>
      <c r="H1017" s="3">
        <f t="shared" si="35"/>
        <v>0.73000000044703484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1014943.2600000001</v>
      </c>
      <c r="D1018" s="2">
        <f>BILANCA!E13</f>
        <v>1000779</v>
      </c>
      <c r="E1018" s="2">
        <v>0</v>
      </c>
      <c r="F1018" s="2">
        <v>0</v>
      </c>
      <c r="G1018" s="3">
        <f t="shared" si="38"/>
        <v>24132.01008</v>
      </c>
      <c r="H1018" s="3">
        <f t="shared" si="35"/>
        <v>0.26000000012572855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1063906.5</v>
      </c>
      <c r="D1020" s="2">
        <f>BILANCA!E15</f>
        <v>1063889.9099999999</v>
      </c>
      <c r="E1020" s="2">
        <v>0</v>
      </c>
      <c r="F1020" s="2">
        <v>0</v>
      </c>
      <c r="G1020" s="3">
        <f t="shared" si="38"/>
        <v>31916.8632</v>
      </c>
      <c r="H1020" s="3">
        <f t="shared" si="35"/>
        <v>0.59000000008381903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1327.11</v>
      </c>
      <c r="D1022" s="2">
        <f>BILANCA!E17</f>
        <v>1327.11</v>
      </c>
      <c r="E1022" s="2">
        <v>0</v>
      </c>
      <c r="F1022" s="2">
        <v>0</v>
      </c>
      <c r="G1022" s="3">
        <f t="shared" si="38"/>
        <v>47.775959999999998</v>
      </c>
      <c r="H1022" s="3">
        <f t="shared" si="35"/>
        <v>0.21999999999979991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50290.35</v>
      </c>
      <c r="D1023" s="2">
        <f>BILANCA!E18</f>
        <v>64438.02</v>
      </c>
      <c r="E1023" s="2">
        <v>0</v>
      </c>
      <c r="F1023" s="2">
        <v>0</v>
      </c>
      <c r="G1023" s="3">
        <f t="shared" si="38"/>
        <v>2329.1630699999996</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186247.46</v>
      </c>
      <c r="D1024" s="2">
        <f>BILANCA!E19</f>
        <v>181800.9</v>
      </c>
      <c r="E1024" s="2">
        <v>0</v>
      </c>
      <c r="F1024" s="2">
        <v>0</v>
      </c>
      <c r="G1024" s="3">
        <f t="shared" si="38"/>
        <v>7697.8896399999994</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380213.98</v>
      </c>
      <c r="D1025" s="2">
        <f>BILANCA!E20</f>
        <v>393564.87</v>
      </c>
      <c r="E1025" s="2">
        <v>0</v>
      </c>
      <c r="F1025" s="2">
        <v>0</v>
      </c>
      <c r="G1025" s="3">
        <f t="shared" si="38"/>
        <v>17510.1558</v>
      </c>
      <c r="H1025" s="3">
        <f t="shared" si="35"/>
        <v>0.15000000002328306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6895.4</v>
      </c>
      <c r="D1026" s="2">
        <f>BILANCA!E21</f>
        <v>12952.77</v>
      </c>
      <c r="E1026" s="2">
        <v>0</v>
      </c>
      <c r="F1026" s="2">
        <v>0</v>
      </c>
      <c r="G1026" s="3">
        <f t="shared" si="38"/>
        <v>524.81504000000007</v>
      </c>
      <c r="H1026" s="3">
        <f t="shared" si="35"/>
        <v>0.62999999999919964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7994.35</v>
      </c>
      <c r="D1027" s="2">
        <f>BILANCA!E22</f>
        <v>7994.35</v>
      </c>
      <c r="E1027" s="2">
        <v>0</v>
      </c>
      <c r="F1027" s="2">
        <v>0</v>
      </c>
      <c r="G1027" s="3">
        <f t="shared" si="38"/>
        <v>407.71185000000003</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5125</v>
      </c>
      <c r="D1029" s="2">
        <f>BILANCA!E24</f>
        <v>5125</v>
      </c>
      <c r="E1029" s="2">
        <v>0</v>
      </c>
      <c r="F1029" s="2">
        <v>0</v>
      </c>
      <c r="G1029" s="3">
        <f t="shared" si="38"/>
        <v>292.125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6514.33</v>
      </c>
      <c r="D1030" s="2">
        <f>BILANCA!E25</f>
        <v>6514.33</v>
      </c>
      <c r="E1030" s="2">
        <v>0</v>
      </c>
      <c r="F1030" s="2">
        <v>0</v>
      </c>
      <c r="G1030" s="3">
        <f t="shared" si="38"/>
        <v>390.85979999999995</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2312.31</v>
      </c>
      <c r="D1031" s="2">
        <f>BILANCA!E26</f>
        <v>11146.06</v>
      </c>
      <c r="E1031" s="2">
        <v>0</v>
      </c>
      <c r="F1031" s="2">
        <v>0</v>
      </c>
      <c r="G1031" s="3">
        <f t="shared" si="38"/>
        <v>516.69303000000002</v>
      </c>
      <c r="H1031" s="3">
        <f t="shared" si="35"/>
        <v>0.36999999999943611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222807.91</v>
      </c>
      <c r="D1033" s="2">
        <f>BILANCA!E28</f>
        <v>255496.48</v>
      </c>
      <c r="E1033" s="2">
        <v>0</v>
      </c>
      <c r="F1033" s="2">
        <v>0</v>
      </c>
      <c r="G1033" s="3">
        <f t="shared" si="38"/>
        <v>16877.420010000002</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153363.64000000001</v>
      </c>
      <c r="D1040" s="2">
        <f>BILANCA!E35</f>
        <v>104682.73000000004</v>
      </c>
      <c r="E1040" s="2">
        <v>0</v>
      </c>
      <c r="F1040" s="2">
        <v>0</v>
      </c>
      <c r="G1040" s="3">
        <f t="shared" si="38"/>
        <v>10881.873000000003</v>
      </c>
      <c r="H1040" s="3">
        <f t="shared" si="35"/>
        <v>0.62999999994644895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319135.44</v>
      </c>
      <c r="D1041" s="2">
        <f>BILANCA!E36</f>
        <v>270454.53000000003</v>
      </c>
      <c r="E1041" s="2">
        <v>0</v>
      </c>
      <c r="F1041" s="2">
        <v>0</v>
      </c>
      <c r="G1041" s="3">
        <f t="shared" si="38"/>
        <v>26661.379500000003</v>
      </c>
      <c r="H1041" s="3">
        <f t="shared" si="35"/>
        <v>0.90999999997438863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165771.79999999999</v>
      </c>
      <c r="D1045" s="2">
        <f>BILANCA!E40</f>
        <v>165771.79999999999</v>
      </c>
      <c r="E1045" s="2">
        <v>0</v>
      </c>
      <c r="F1045" s="2">
        <v>0</v>
      </c>
      <c r="G1045" s="3">
        <f t="shared" si="38"/>
        <v>17406.039000000001</v>
      </c>
      <c r="H1045" s="3">
        <f t="shared" si="35"/>
        <v>0.40000000002328306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74454.81</v>
      </c>
      <c r="D1059" s="2">
        <f>BILANCA!E54</f>
        <v>76540.52</v>
      </c>
      <c r="E1059" s="2">
        <v>0</v>
      </c>
      <c r="F1059" s="2">
        <v>0</v>
      </c>
      <c r="G1059" s="3">
        <f t="shared" si="38"/>
        <v>11149.256650000001</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74454.81</v>
      </c>
      <c r="D1060" s="2">
        <f>BILANCA!E55</f>
        <v>76540.52</v>
      </c>
      <c r="E1060" s="2">
        <v>0</v>
      </c>
      <c r="F1060" s="2">
        <v>0</v>
      </c>
      <c r="G1060" s="3">
        <f t="shared" si="38"/>
        <v>11376.7925</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275657.94</v>
      </c>
      <c r="D1074" s="2">
        <f>BILANCA!E69</f>
        <v>727930.78</v>
      </c>
      <c r="E1074" s="2">
        <v>0</v>
      </c>
      <c r="F1074" s="2">
        <v>0</v>
      </c>
      <c r="G1074" s="3">
        <f t="shared" si="38"/>
        <v>110817.24800000001</v>
      </c>
      <c r="H1074" s="3">
        <f t="shared" si="35"/>
        <v>0.27999999996973202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91335.57</v>
      </c>
      <c r="D1075" s="2">
        <f>BILANCA!E70</f>
        <v>202555.09</v>
      </c>
      <c r="E1075" s="2">
        <v>0</v>
      </c>
      <c r="F1075" s="2">
        <v>0</v>
      </c>
      <c r="G1075" s="3">
        <f t="shared" si="38"/>
        <v>32268.973750000001</v>
      </c>
      <c r="H1075" s="3">
        <f t="shared" si="35"/>
        <v>0.51999999998952262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91335.57</v>
      </c>
      <c r="D1076" s="2">
        <f>BILANCA!E71</f>
        <v>202555.09</v>
      </c>
      <c r="E1076" s="2">
        <v>0</v>
      </c>
      <c r="F1076" s="2">
        <v>0</v>
      </c>
      <c r="G1076" s="3">
        <f t="shared" si="38"/>
        <v>32765.4195</v>
      </c>
      <c r="H1076" s="3">
        <f t="shared" si="35"/>
        <v>0.51999999998952262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91335.57</v>
      </c>
      <c r="D1078" s="2">
        <f>BILANCA!E73</f>
        <v>202555.09</v>
      </c>
      <c r="E1078" s="2">
        <v>0</v>
      </c>
      <c r="F1078" s="2">
        <v>0</v>
      </c>
      <c r="G1078" s="3">
        <f t="shared" si="38"/>
        <v>33758.311000000002</v>
      </c>
      <c r="H1078" s="3">
        <f t="shared" si="35"/>
        <v>0.51999999998952262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4034.86</v>
      </c>
      <c r="D1087" s="2">
        <f>BILANCA!E82</f>
        <v>19163.849999999999</v>
      </c>
      <c r="E1087" s="2">
        <v>0</v>
      </c>
      <c r="F1087" s="2">
        <v>0</v>
      </c>
      <c r="G1087" s="3">
        <f t="shared" si="38"/>
        <v>3261.9171199999996</v>
      </c>
      <c r="H1087" s="3">
        <f t="shared" si="35"/>
        <v>0.29000000000132786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4034.86</v>
      </c>
      <c r="D1092" s="2">
        <f>BILANCA!E87</f>
        <v>19163.849999999999</v>
      </c>
      <c r="E1092" s="2">
        <v>0</v>
      </c>
      <c r="F1092" s="2">
        <v>0</v>
      </c>
      <c r="G1092" s="3">
        <f t="shared" si="38"/>
        <v>3473.7299199999998</v>
      </c>
      <c r="H1092" s="3">
        <f t="shared" si="35"/>
        <v>0.29000000000132786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472.12</v>
      </c>
      <c r="D1152" s="2">
        <f>BILANCA!E147</f>
        <v>506211.84000000003</v>
      </c>
      <c r="E1152" s="2">
        <v>0</v>
      </c>
      <c r="F1152" s="2">
        <v>0</v>
      </c>
      <c r="G1152" s="3">
        <f t="shared" si="38"/>
        <v>143831.20360000001</v>
      </c>
      <c r="H1152" s="3">
        <f t="shared" si="41"/>
        <v>0.27999999997439318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410667.21</v>
      </c>
      <c r="E1155" s="2">
        <v>0</v>
      </c>
      <c r="F1155" s="2">
        <v>0</v>
      </c>
      <c r="G1155" s="3">
        <f t="shared" si="38"/>
        <v>119093.4909</v>
      </c>
      <c r="H1155" s="3">
        <f t="shared" si="41"/>
        <v>0.21000000002095476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410667.21</v>
      </c>
      <c r="E1161" s="2">
        <v>0</v>
      </c>
      <c r="F1161" s="2">
        <v>0</v>
      </c>
      <c r="G1161" s="3">
        <f t="shared" si="38"/>
        <v>124021.49742</v>
      </c>
      <c r="H1161" s="3">
        <f t="shared" si="41"/>
        <v>0.21000000002095476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52348.19</v>
      </c>
      <c r="E1165" s="2">
        <v>0</v>
      </c>
      <c r="F1165" s="2">
        <v>0</v>
      </c>
      <c r="G1165" s="3">
        <f t="shared" si="38"/>
        <v>16227.938900000001</v>
      </c>
      <c r="H1165" s="3">
        <f t="shared" si="41"/>
        <v>0.19000000000232831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472.12</v>
      </c>
      <c r="D1166" s="2">
        <f>BILANCA!E161</f>
        <v>1514.82</v>
      </c>
      <c r="E1166" s="2">
        <v>0</v>
      </c>
      <c r="F1166" s="2">
        <v>0</v>
      </c>
      <c r="G1166" s="3">
        <f t="shared" si="38"/>
        <v>546.27455999999995</v>
      </c>
      <c r="H1166" s="3">
        <f t="shared" si="41"/>
        <v>0.30000000000006821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41681.620000000003</v>
      </c>
      <c r="E1167" s="2">
        <v>0</v>
      </c>
      <c r="F1167" s="2">
        <v>0</v>
      </c>
      <c r="G1167" s="3">
        <f t="shared" si="38"/>
        <v>13088.028680000001</v>
      </c>
      <c r="H1167" s="3">
        <f t="shared" si="41"/>
        <v>0.37999999999738066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179815.39</v>
      </c>
      <c r="D1176" s="2">
        <f>BILANCA!E171</f>
        <v>0</v>
      </c>
      <c r="E1176" s="2">
        <v>0</v>
      </c>
      <c r="F1176" s="2">
        <v>0</v>
      </c>
      <c r="G1176" s="3">
        <f t="shared" si="38"/>
        <v>29849.354740000002</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179815.39</v>
      </c>
      <c r="D1179" s="2">
        <f>BILANCA!E174</f>
        <v>0</v>
      </c>
      <c r="E1179" s="2">
        <v>0</v>
      </c>
      <c r="F1179" s="2">
        <v>0</v>
      </c>
      <c r="G1179" s="3">
        <f t="shared" si="38"/>
        <v>30388.800910000005</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1712360.8200000003</v>
      </c>
      <c r="D1180" s="2">
        <f>BILANCA!E176</f>
        <v>2097341.9300000002</v>
      </c>
      <c r="E1180" s="2">
        <v>0</v>
      </c>
      <c r="F1180" s="2">
        <v>0</v>
      </c>
      <c r="G1180" s="3">
        <f t="shared" si="38"/>
        <v>1004197.5956000001</v>
      </c>
      <c r="H1180" s="3">
        <f t="shared" si="41"/>
        <v>0.24999999953433871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279679.81</v>
      </c>
      <c r="D1181" s="2">
        <f>BILANCA!E177</f>
        <v>361712.58</v>
      </c>
      <c r="E1181" s="2">
        <v>0</v>
      </c>
      <c r="F1181" s="2">
        <v>0</v>
      </c>
      <c r="G1181" s="3">
        <f t="shared" si="38"/>
        <v>171530.94987000001</v>
      </c>
      <c r="H1181" s="3">
        <f t="shared" si="41"/>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279259.61</v>
      </c>
      <c r="D1182" s="2">
        <f>BILANCA!E178</f>
        <v>338228.38</v>
      </c>
      <c r="E1182" s="2">
        <v>0</v>
      </c>
      <c r="F1182" s="2">
        <v>0</v>
      </c>
      <c r="G1182" s="3">
        <f t="shared" si="38"/>
        <v>164383.21563999998</v>
      </c>
      <c r="H1182" s="3">
        <f t="shared" si="41"/>
        <v>0.77000000001862645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210892.74</v>
      </c>
      <c r="D1183" s="2">
        <f>BILANCA!E179</f>
        <v>241634.27</v>
      </c>
      <c r="E1183" s="2">
        <v>0</v>
      </c>
      <c r="F1183" s="2">
        <v>0</v>
      </c>
      <c r="G1183" s="3">
        <f t="shared" si="38"/>
        <v>120089.90143999999</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65098.07</v>
      </c>
      <c r="D1184" s="2">
        <f>BILANCA!E180</f>
        <v>93992.36</v>
      </c>
      <c r="E1184" s="2">
        <v>0</v>
      </c>
      <c r="F1184" s="2">
        <v>0</v>
      </c>
      <c r="G1184" s="3">
        <f t="shared" si="38"/>
        <v>44036.405459999994</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0.32</v>
      </c>
      <c r="D1185" s="2">
        <f>BILANCA!E181</f>
        <v>271.87</v>
      </c>
      <c r="E1185" s="2">
        <v>0</v>
      </c>
      <c r="F1185" s="2">
        <v>0</v>
      </c>
      <c r="G1185" s="3">
        <f t="shared" si="38"/>
        <v>95.210499999999996</v>
      </c>
      <c r="H1185" s="3">
        <f t="shared" si="41"/>
        <v>0.44999999999999546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0.32</v>
      </c>
      <c r="D1188" s="2">
        <f>BILANCA!E184</f>
        <v>271.87</v>
      </c>
      <c r="E1188" s="2">
        <v>0</v>
      </c>
      <c r="F1188" s="2">
        <v>0</v>
      </c>
      <c r="G1188" s="3">
        <f t="shared" si="38"/>
        <v>96.842680000000001</v>
      </c>
      <c r="H1188" s="3">
        <f t="shared" si="41"/>
        <v>0.44999999999999546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18.989999999999998</v>
      </c>
      <c r="E1198" s="2">
        <v>0</v>
      </c>
      <c r="F1198" s="2">
        <v>0</v>
      </c>
      <c r="G1198" s="3">
        <f t="shared" si="38"/>
        <v>7.1402399999999995</v>
      </c>
      <c r="H1198" s="3">
        <f t="shared" si="41"/>
        <v>1.0000000000001563E-2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3268.48</v>
      </c>
      <c r="D1200" s="2">
        <f>BILANCA!E196</f>
        <v>2310.89</v>
      </c>
      <c r="E1200" s="2">
        <v>0</v>
      </c>
      <c r="F1200" s="2">
        <v>0</v>
      </c>
      <c r="G1200" s="3">
        <f t="shared" si="38"/>
        <v>1499.1494</v>
      </c>
      <c r="H1200" s="3">
        <f t="shared" si="41"/>
        <v>0.59000000000014552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420.2</v>
      </c>
      <c r="D1201" s="2">
        <f>BILANCA!E197</f>
        <v>12459.68</v>
      </c>
      <c r="E1201" s="2">
        <v>0</v>
      </c>
      <c r="F1201" s="2">
        <v>0</v>
      </c>
      <c r="G1201" s="3">
        <f t="shared" si="38"/>
        <v>4839.8559600000008</v>
      </c>
      <c r="H1201" s="3">
        <f t="shared" si="41"/>
        <v>0.51999999999969759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420.2</v>
      </c>
      <c r="D1203" s="2">
        <f>BILANCA!E199</f>
        <v>12459.68</v>
      </c>
      <c r="E1203" s="2">
        <v>0</v>
      </c>
      <c r="F1203" s="2">
        <v>0</v>
      </c>
      <c r="G1203" s="3">
        <f t="shared" si="44"/>
        <v>4890.5350800000006</v>
      </c>
      <c r="H1203" s="3">
        <f t="shared" si="45"/>
        <v>0.51999999999969759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11024.52</v>
      </c>
      <c r="E1251" s="2">
        <v>0</v>
      </c>
      <c r="F1251" s="2">
        <v>0</v>
      </c>
      <c r="G1251" s="3">
        <f>B1251/1000*C1251+B1251/500*D1251</f>
        <v>5313.8186400000004</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1432681.0100000002</v>
      </c>
      <c r="D1255" s="2">
        <f>BILANCA!E251</f>
        <v>1735629.35</v>
      </c>
      <c r="E1255" s="2">
        <v>0</v>
      </c>
      <c r="F1255" s="2">
        <v>0</v>
      </c>
      <c r="G1255" s="3">
        <f t="shared" si="38"/>
        <v>1201465.2289500001</v>
      </c>
      <c r="H1255" s="3">
        <f t="shared" si="41"/>
        <v>0.36000000033527613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1419409.29</v>
      </c>
      <c r="D1256" s="2">
        <f>BILANCA!E252</f>
        <v>1352117.56</v>
      </c>
      <c r="E1256" s="2">
        <v>0</v>
      </c>
      <c r="F1256" s="2">
        <v>0</v>
      </c>
      <c r="G1256" s="3">
        <f t="shared" si="38"/>
        <v>1014416.52486</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1419409.29</v>
      </c>
      <c r="D1257" s="2">
        <f>BILANCA!E253</f>
        <v>1352117.56</v>
      </c>
      <c r="E1257" s="2">
        <v>0</v>
      </c>
      <c r="F1257" s="2">
        <v>0</v>
      </c>
      <c r="G1257" s="3">
        <f t="shared" si="38"/>
        <v>1018540.16927</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12799.600000000093</v>
      </c>
      <c r="D1259" s="2">
        <f>BILANCA!E255</f>
        <v>-122700.04999999999</v>
      </c>
      <c r="E1259" s="2">
        <v>0</v>
      </c>
      <c r="F1259" s="2">
        <v>0</v>
      </c>
      <c r="G1259" s="3">
        <f t="shared" si="38"/>
        <v>-57917.52449999997</v>
      </c>
      <c r="H1259" s="3">
        <f t="shared" si="41"/>
        <v>0.44999999989522621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730818.81</v>
      </c>
      <c r="D1260" s="2">
        <f>BILANCA!E256</f>
        <v>421810.2</v>
      </c>
      <c r="E1260" s="2">
        <v>0</v>
      </c>
      <c r="F1260" s="2">
        <v>0</v>
      </c>
      <c r="G1260" s="3">
        <f t="shared" si="38"/>
        <v>393609.80249999999</v>
      </c>
      <c r="H1260" s="3">
        <f t="shared" si="41"/>
        <v>0.38999999995576218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730818.81</v>
      </c>
      <c r="D1261" s="2">
        <f>BILANCA!E257</f>
        <v>421810.2</v>
      </c>
      <c r="E1261" s="2">
        <v>0</v>
      </c>
      <c r="F1261" s="2">
        <v>0</v>
      </c>
      <c r="G1261" s="3">
        <f t="shared" si="38"/>
        <v>395184.24171000003</v>
      </c>
      <c r="H1261" s="3">
        <f t="shared" si="41"/>
        <v>0.38999999995576218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718019.21</v>
      </c>
      <c r="D1264" s="2">
        <f>BILANCA!E260</f>
        <v>544510.25</v>
      </c>
      <c r="E1264" s="2">
        <v>0</v>
      </c>
      <c r="F1264" s="2">
        <v>0</v>
      </c>
      <c r="G1264" s="3">
        <f t="shared" si="38"/>
        <v>458988.08633999998</v>
      </c>
      <c r="H1264" s="3">
        <f t="shared" si="41"/>
        <v>0.4599999999627471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718019.21</v>
      </c>
      <c r="D1266" s="2">
        <f>BILANCA!E262</f>
        <v>544510.25</v>
      </c>
      <c r="E1266" s="2">
        <v>0</v>
      </c>
      <c r="F1266" s="2">
        <v>0</v>
      </c>
      <c r="G1266" s="3">
        <f t="shared" si="38"/>
        <v>462602.16576</v>
      </c>
      <c r="H1266" s="3">
        <f t="shared" si="41"/>
        <v>0.4599999999627471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472.12</v>
      </c>
      <c r="D1278" s="2">
        <f>BILANCA!E274</f>
        <v>506211.84000000003</v>
      </c>
      <c r="E1278" s="2">
        <v>0</v>
      </c>
      <c r="F1278" s="2">
        <v>0</v>
      </c>
      <c r="G1278" s="3">
        <f t="shared" si="38"/>
        <v>271456.07440000004</v>
      </c>
      <c r="H1278" s="3">
        <f t="shared" si="41"/>
        <v>0.27999999997439318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472.12</v>
      </c>
      <c r="D1281" s="2">
        <f>BILANCA!E277</f>
        <v>410667.21</v>
      </c>
      <c r="E1281" s="2">
        <v>0</v>
      </c>
      <c r="F1281" s="2">
        <v>0</v>
      </c>
      <c r="G1281" s="3">
        <f t="shared" si="48"/>
        <v>222709.57234000001</v>
      </c>
      <c r="H1281" s="3">
        <f t="shared" si="49"/>
        <v>0.33000000002095931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472.12</v>
      </c>
      <c r="D1287" s="2">
        <f>BILANCA!E283</f>
        <v>410667.21</v>
      </c>
      <c r="E1287" s="2">
        <v>0</v>
      </c>
      <c r="F1287" s="2">
        <v>0</v>
      </c>
      <c r="G1287" s="3">
        <f t="shared" si="48"/>
        <v>227640.41158000001</v>
      </c>
      <c r="H1287" s="3">
        <f t="shared" si="49"/>
        <v>0.33000000002095931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52348.19</v>
      </c>
      <c r="E1291" s="2">
        <v>0</v>
      </c>
      <c r="F1291" s="2">
        <v>0</v>
      </c>
      <c r="G1291" s="3">
        <f t="shared" si="48"/>
        <v>29419.682780000003</v>
      </c>
      <c r="H1291" s="3">
        <f t="shared" si="49"/>
        <v>0.19000000000232831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1514.82</v>
      </c>
      <c r="E1292" s="2">
        <v>0</v>
      </c>
      <c r="F1292" s="2">
        <v>0</v>
      </c>
      <c r="G1292" s="3">
        <f t="shared" si="48"/>
        <v>854.35847999999987</v>
      </c>
      <c r="H1292" s="3">
        <f t="shared" si="49"/>
        <v>0.18000000000006366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41681.620000000003</v>
      </c>
      <c r="E1293" s="2">
        <v>0</v>
      </c>
      <c r="F1293" s="2">
        <v>0</v>
      </c>
      <c r="G1293" s="3">
        <f t="shared" si="48"/>
        <v>23591.796920000001</v>
      </c>
      <c r="H1293" s="3">
        <f t="shared" si="49"/>
        <v>0.37999999999738066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472.12</v>
      </c>
      <c r="D1306" s="2">
        <f>BILANCA!E303</f>
        <v>506211.84000000003</v>
      </c>
      <c r="E1306" s="2">
        <v>0</v>
      </c>
      <c r="F1306" s="2">
        <v>0</v>
      </c>
      <c r="G1306" s="3">
        <f t="shared" si="38"/>
        <v>299817.1568</v>
      </c>
      <c r="H1306" s="3">
        <f t="shared" si="41"/>
        <v>0.27999999997439318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3764.68</v>
      </c>
      <c r="D1311" s="2">
        <f>BILANCA!E308</f>
        <v>18893.669999999998</v>
      </c>
      <c r="E1311" s="2">
        <v>0</v>
      </c>
      <c r="F1311" s="2">
        <v>0</v>
      </c>
      <c r="G1311" s="3">
        <f t="shared" si="52"/>
        <v>12507.158019999999</v>
      </c>
      <c r="H1311" s="3">
        <f t="shared" si="41"/>
        <v>0.65000000000190994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270.18</v>
      </c>
      <c r="D1314" s="2">
        <f>BILANCA!E311</f>
        <v>270.18</v>
      </c>
      <c r="E1314" s="2">
        <v>0</v>
      </c>
      <c r="F1314" s="2">
        <v>0</v>
      </c>
      <c r="G1314" s="3">
        <f t="shared" si="52"/>
        <v>246.40415999999999</v>
      </c>
      <c r="H1314" s="3">
        <f t="shared" si="41"/>
        <v>0.36000000000001364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279259.61</v>
      </c>
      <c r="D1340" s="2">
        <f>BILANCA!E337</f>
        <v>338228.38</v>
      </c>
      <c r="E1340" s="2">
        <v>0</v>
      </c>
      <c r="F1340" s="2">
        <v>0</v>
      </c>
      <c r="G1340" s="3">
        <f t="shared" si="52"/>
        <v>315386.40210000001</v>
      </c>
      <c r="H1340" s="3">
        <f t="shared" si="41"/>
        <v>0.77000000001862645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420.2</v>
      </c>
      <c r="D1342" s="2">
        <f>BILANCA!E339</f>
        <v>12459.68</v>
      </c>
      <c r="E1342" s="2">
        <v>0</v>
      </c>
      <c r="F1342" s="2">
        <v>0</v>
      </c>
      <c r="G1342" s="3">
        <f t="shared" si="52"/>
        <v>8412.7339200000006</v>
      </c>
      <c r="H1342" s="3">
        <f t="shared" si="41"/>
        <v>0.51999999999969759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11024.52</v>
      </c>
      <c r="E1368" s="2">
        <v>0</v>
      </c>
      <c r="F1368" s="2">
        <v>0</v>
      </c>
      <c r="G1368" s="3">
        <f t="shared" si="57"/>
        <v>7893.5563199999997</v>
      </c>
      <c r="H1368" s="3">
        <f t="shared" si="58"/>
        <v>0.47999999999956344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3118799.01</v>
      </c>
      <c r="D1510" s="2">
        <f>'RAS-funkcijski'!E114</f>
        <v>3660224.52</v>
      </c>
      <c r="E1510" s="2">
        <v>0</v>
      </c>
      <c r="F1510" s="2">
        <v>0</v>
      </c>
      <c r="G1510" s="3">
        <f t="shared" si="52"/>
        <v>1148317.2855</v>
      </c>
      <c r="H1510" s="3">
        <f t="shared" si="63"/>
        <v>0.48999999975785613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3118799.01</v>
      </c>
      <c r="D1511" s="2">
        <f>'RAS-funkcijski'!E115</f>
        <v>3660224.52</v>
      </c>
      <c r="E1511" s="2">
        <v>0</v>
      </c>
      <c r="F1511" s="2">
        <v>0</v>
      </c>
      <c r="G1511" s="3">
        <f t="shared" si="52"/>
        <v>1158756.5335499998</v>
      </c>
      <c r="H1511" s="3">
        <f t="shared" si="63"/>
        <v>0.48999999975785613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3118799.01</v>
      </c>
      <c r="D1513" s="2">
        <f>'RAS-funkcijski'!E117</f>
        <v>3660224.52</v>
      </c>
      <c r="E1513" s="2">
        <v>0</v>
      </c>
      <c r="F1513" s="2">
        <v>0</v>
      </c>
      <c r="G1513" s="3">
        <f t="shared" si="52"/>
        <v>1179635.0296499999</v>
      </c>
      <c r="H1513" s="3">
        <f t="shared" si="63"/>
        <v>0.48999999975785613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3118799.01</v>
      </c>
      <c r="D1537" s="14">
        <f>'RAS-funkcijski'!E141</f>
        <v>3660224.52</v>
      </c>
      <c r="E1537" s="14">
        <v>0</v>
      </c>
      <c r="F1537" s="14">
        <v>0</v>
      </c>
      <c r="G1537" s="15">
        <f t="shared" si="52"/>
        <v>1430176.98285</v>
      </c>
      <c r="H1537" s="15">
        <f t="shared" si="63"/>
        <v>0.48999999975785613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279679.81</v>
      </c>
      <c r="D1582" s="7"/>
      <c r="E1582" s="7">
        <v>0</v>
      </c>
      <c r="F1582" s="7">
        <v>0</v>
      </c>
      <c r="G1582" s="8">
        <f t="shared" ref="G1582:G1686" si="70">B1582/1000*C1582</f>
        <v>279.67981000000003</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3480364.1100000003</v>
      </c>
      <c r="D1583" s="2">
        <v>0</v>
      </c>
      <c r="E1583" s="2">
        <v>0</v>
      </c>
      <c r="F1583" s="2">
        <v>0</v>
      </c>
      <c r="G1583" s="3">
        <f t="shared" si="70"/>
        <v>6960.7282200000009</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3386445.95</v>
      </c>
      <c r="D1585" s="2">
        <v>0</v>
      </c>
      <c r="E1585" s="2">
        <v>0</v>
      </c>
      <c r="F1585" s="2">
        <v>0</v>
      </c>
      <c r="G1585" s="3">
        <f t="shared" si="70"/>
        <v>13545.783800000001</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2788007.79</v>
      </c>
      <c r="D1586" s="2">
        <v>0</v>
      </c>
      <c r="E1586" s="2">
        <v>0</v>
      </c>
      <c r="F1586" s="2">
        <v>0</v>
      </c>
      <c r="G1586" s="3">
        <f t="shared" si="70"/>
        <v>13940.03895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531732.09</v>
      </c>
      <c r="D1587" s="2">
        <v>0</v>
      </c>
      <c r="E1587" s="2">
        <v>0</v>
      </c>
      <c r="F1587" s="2">
        <v>0</v>
      </c>
      <c r="G1587" s="3">
        <f t="shared" si="70"/>
        <v>3190.3925399999998</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5143.12</v>
      </c>
      <c r="D1588" s="2">
        <v>0</v>
      </c>
      <c r="E1588" s="2">
        <v>0</v>
      </c>
      <c r="F1588" s="2">
        <v>0</v>
      </c>
      <c r="G1588" s="3">
        <f t="shared" si="70"/>
        <v>36.001840000000001</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61562.95</v>
      </c>
      <c r="D1591" s="2">
        <v>0</v>
      </c>
      <c r="E1591" s="2">
        <v>0</v>
      </c>
      <c r="F1591" s="2">
        <v>0</v>
      </c>
      <c r="G1591" s="3">
        <f t="shared" si="70"/>
        <v>615.62950000000001</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80810.740000000005</v>
      </c>
      <c r="D1594" s="2">
        <v>0</v>
      </c>
      <c r="E1594" s="2">
        <v>0</v>
      </c>
      <c r="F1594" s="2">
        <v>0</v>
      </c>
      <c r="G1594" s="3">
        <f t="shared" si="70"/>
        <v>1050.53962</v>
      </c>
      <c r="H1594" s="3">
        <f t="shared" si="71"/>
        <v>0.25999999999476131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13107.42</v>
      </c>
      <c r="D1601" s="2">
        <v>0</v>
      </c>
      <c r="E1601" s="2">
        <v>0</v>
      </c>
      <c r="F1601" s="2">
        <v>0</v>
      </c>
      <c r="G1601" s="3">
        <f>B1601/1000*C1601</f>
        <v>262.14839999999998</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3398331.3399999989</v>
      </c>
      <c r="D1602" s="2">
        <v>0</v>
      </c>
      <c r="E1602" s="2">
        <v>0</v>
      </c>
      <c r="F1602" s="2">
        <v>0</v>
      </c>
      <c r="G1602" s="3">
        <f t="shared" si="70"/>
        <v>71364.958139999988</v>
      </c>
      <c r="H1602" s="3">
        <f t="shared" si="71"/>
        <v>0.33999999891966581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3327477.1799999992</v>
      </c>
      <c r="D1604" s="2">
        <v>0</v>
      </c>
      <c r="E1604" s="2">
        <v>0</v>
      </c>
      <c r="F1604" s="2">
        <v>0</v>
      </c>
      <c r="G1604" s="3">
        <f t="shared" si="70"/>
        <v>76531.97513999998</v>
      </c>
      <c r="H1604" s="3">
        <f t="shared" si="71"/>
        <v>0.17999999923631549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2757266.26</v>
      </c>
      <c r="D1605" s="2">
        <v>0</v>
      </c>
      <c r="E1605" s="2">
        <v>0</v>
      </c>
      <c r="F1605" s="2">
        <v>0</v>
      </c>
      <c r="G1605" s="3">
        <f t="shared" si="70"/>
        <v>66174.390239999993</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502837.8</v>
      </c>
      <c r="D1606" s="2">
        <v>0</v>
      </c>
      <c r="E1606" s="2">
        <v>0</v>
      </c>
      <c r="F1606" s="2">
        <v>0</v>
      </c>
      <c r="G1606" s="3">
        <f t="shared" si="70"/>
        <v>12570.945</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4871.57</v>
      </c>
      <c r="D1607" s="2">
        <v>0</v>
      </c>
      <c r="E1607" s="2">
        <v>0</v>
      </c>
      <c r="F1607" s="2">
        <v>0</v>
      </c>
      <c r="G1607" s="3">
        <f t="shared" si="70"/>
        <v>126.66081999999999</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61543.96</v>
      </c>
      <c r="D1610" s="2">
        <v>0</v>
      </c>
      <c r="E1610" s="2">
        <v>0</v>
      </c>
      <c r="F1610" s="2">
        <v>0</v>
      </c>
      <c r="G1610" s="3">
        <f t="shared" si="70"/>
        <v>1784.77484</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957.59</v>
      </c>
      <c r="D1612" s="2">
        <v>0</v>
      </c>
      <c r="E1612" s="2">
        <v>0</v>
      </c>
      <c r="F1612" s="2">
        <v>0</v>
      </c>
      <c r="G1612" s="3">
        <f t="shared" si="70"/>
        <v>29.685290000000002</v>
      </c>
      <c r="H1612" s="3">
        <f t="shared" si="71"/>
        <v>0.40999999999996817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68771.259999999995</v>
      </c>
      <c r="D1613" s="2">
        <v>0</v>
      </c>
      <c r="E1613" s="2">
        <v>0</v>
      </c>
      <c r="F1613" s="2">
        <v>0</v>
      </c>
      <c r="G1613" s="3">
        <f t="shared" si="70"/>
        <v>2200.6803199999999</v>
      </c>
      <c r="H1613" s="3">
        <f t="shared" si="71"/>
        <v>0.25999999999476131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2082.9</v>
      </c>
      <c r="D1620" s="2">
        <v>0</v>
      </c>
      <c r="E1620" s="2">
        <v>0</v>
      </c>
      <c r="F1620" s="2">
        <v>0</v>
      </c>
      <c r="G1620" s="3">
        <f>B1620/1000*C1620</f>
        <v>81.233100000000007</v>
      </c>
      <c r="H1620" s="3">
        <f>ABS(C1620-ROUND(C1620,0))</f>
        <v>9.9999999999909051E-2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361712.58000000147</v>
      </c>
      <c r="D1621" s="2">
        <v>0</v>
      </c>
      <c r="E1621" s="2">
        <v>0</v>
      </c>
      <c r="F1621" s="2">
        <v>0</v>
      </c>
      <c r="G1621" s="3">
        <f t="shared" si="70"/>
        <v>14468.503200000059</v>
      </c>
      <c r="H1621" s="3">
        <f t="shared" si="71"/>
        <v>0.41999999852851033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361712.58</v>
      </c>
      <c r="D1681" s="2">
        <v>0</v>
      </c>
      <c r="E1681" s="2">
        <v>0</v>
      </c>
      <c r="F1681" s="2">
        <v>0</v>
      </c>
      <c r="G1681" s="3">
        <f t="shared" si="70"/>
        <v>36171.258000000002</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338228.38</v>
      </c>
      <c r="D1683" s="2">
        <v>0</v>
      </c>
      <c r="E1683" s="2">
        <v>0</v>
      </c>
      <c r="F1683" s="2">
        <v>0</v>
      </c>
      <c r="G1683" s="3">
        <f t="shared" si="70"/>
        <v>34499.294759999997</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12459.68</v>
      </c>
      <c r="D1684" s="2">
        <v>0</v>
      </c>
      <c r="E1684" s="2">
        <v>0</v>
      </c>
      <c r="F1684" s="2">
        <v>0</v>
      </c>
      <c r="G1684" s="3">
        <f t="shared" si="70"/>
        <v>1283.3470399999999</v>
      </c>
      <c r="H1684" s="3">
        <f t="shared" si="71"/>
        <v>0.31999999999970896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11024.52</v>
      </c>
      <c r="D1686" s="14">
        <v>0</v>
      </c>
      <c r="E1686" s="14">
        <v>0</v>
      </c>
      <c r="F1686" s="14">
        <v>0</v>
      </c>
      <c r="G1686" s="15">
        <f t="shared" si="70"/>
        <v>1157.5745999999999</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30" zoomScaleNormal="13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4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140" zoomScaleNormal="14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15260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3030422.0900000003</v>
      </c>
      <c r="I17" s="275">
        <f>'PR-RAS'!E6</f>
        <v>3524724.8699999996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3011293.99</v>
      </c>
      <c r="I18" s="275">
        <f>'PR-RAS'!E152</f>
        <v>3579413.78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12799.600000000093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122700.0500000004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1436702.8800000004</v>
      </c>
      <c r="I22" s="275">
        <f>BILANCA!E7</f>
        <v>1369411.15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275657.94</v>
      </c>
      <c r="I23" s="275">
        <f>BILANCA!E69</f>
        <v>727930.78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279679.81</v>
      </c>
      <c r="I24" s="275">
        <f>BILANCA!E177</f>
        <v>361712.58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1432681.0100000002</v>
      </c>
      <c r="I25" s="275">
        <f>BILANCA!E251</f>
        <v>1735629.35</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3118799.01</v>
      </c>
      <c r="I30" s="275">
        <f>'RAS-funkcijski'!E114</f>
        <v>3660224.52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3118799.01</v>
      </c>
      <c r="I31" s="275">
        <f>'RAS-funkcijski'!E141</f>
        <v>3660224.52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279679.81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361712.58000000147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361712.58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184" zoomScaleNormal="184" workbookViewId="0">
      <selection activeCell="F96" sqref="F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3030422.0900000003</v>
      </c>
      <c r="E6" s="60">
        <f>E7+E43+E49+E82+E106+E125+E134+E140</f>
        <v>3524724.8699999996</v>
      </c>
      <c r="F6" s="45">
        <f t="shared" ref="F6:F132" si="0">IF(D6&lt;&gt;0,IF(E6/D6&gt;=100,"&gt;&gt;100",E6/D6*100),"-")</f>
        <v>116.31135087191763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2478237.2200000002</v>
      </c>
      <c r="E49" s="60">
        <f>E50+E53+E58+E61+E64+E68+E71+E74+E77</f>
        <v>2759402.29</v>
      </c>
      <c r="F49" s="45">
        <f t="shared" si="0"/>
        <v>111.3453654771596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2453143.35</v>
      </c>
      <c r="E68" s="60">
        <f t="shared" si="11"/>
        <v>2684857.6</v>
      </c>
      <c r="F68" s="45">
        <f t="shared" si="0"/>
        <v>109.44560577758328</v>
      </c>
    </row>
    <row r="69" spans="1:6" ht="12.75" customHeight="1" x14ac:dyDescent="0.2">
      <c r="A69" s="63" t="s">
        <v>141</v>
      </c>
      <c r="B69" s="64" t="s">
        <v>142</v>
      </c>
      <c r="C69" s="247" t="s">
        <v>141</v>
      </c>
      <c r="D69" s="194">
        <v>2451739.98</v>
      </c>
      <c r="E69" s="194">
        <v>2582812.7200000002</v>
      </c>
      <c r="F69" s="45">
        <f t="shared" si="0"/>
        <v>105.3461109689128</v>
      </c>
    </row>
    <row r="70" spans="1:6" ht="24" x14ac:dyDescent="0.2">
      <c r="A70" s="63" t="s">
        <v>143</v>
      </c>
      <c r="B70" s="64" t="s">
        <v>144</v>
      </c>
      <c r="C70" s="247" t="s">
        <v>143</v>
      </c>
      <c r="D70" s="194">
        <v>1403.37</v>
      </c>
      <c r="E70" s="194">
        <v>102044.88</v>
      </c>
      <c r="F70" s="45">
        <f t="shared" si="0"/>
        <v>7271.4166613223897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25093.87</v>
      </c>
      <c r="E77" s="60">
        <f t="shared" si="14"/>
        <v>74544.69</v>
      </c>
      <c r="F77" s="45">
        <f t="shared" si="0"/>
        <v>297.06334654638766</v>
      </c>
    </row>
    <row r="78" spans="1:6" ht="12.75" customHeight="1" x14ac:dyDescent="0.2">
      <c r="A78" s="63">
        <v>6391</v>
      </c>
      <c r="B78" s="64" t="s">
        <v>159</v>
      </c>
      <c r="C78" s="247" t="s">
        <v>160</v>
      </c>
      <c r="D78" s="194">
        <v>332</v>
      </c>
      <c r="E78" s="194">
        <v>336</v>
      </c>
      <c r="F78" s="45">
        <f t="shared" si="0"/>
        <v>101.20481927710843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24761.87</v>
      </c>
      <c r="E80" s="194">
        <v>74208.69</v>
      </c>
      <c r="F80" s="45">
        <f t="shared" si="0"/>
        <v>299.68936110237235</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83329.39</v>
      </c>
      <c r="E106" s="60">
        <f>E107+E112+E120+E124</f>
        <v>75069.55</v>
      </c>
      <c r="F106" s="45">
        <f t="shared" si="0"/>
        <v>90.087722951050054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83329.39</v>
      </c>
      <c r="E112" s="60">
        <f t="shared" si="20"/>
        <v>75069.55</v>
      </c>
      <c r="F112" s="45">
        <f t="shared" si="0"/>
        <v>90.087722951050054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83329.39</v>
      </c>
      <c r="E117" s="194">
        <v>75069.55</v>
      </c>
      <c r="F117" s="45">
        <f t="shared" si="0"/>
        <v>90.087722951050054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14535.88</v>
      </c>
      <c r="E125" s="60">
        <f t="shared" si="22"/>
        <v>14678.78</v>
      </c>
      <c r="F125" s="45">
        <f t="shared" si="0"/>
        <v>100.98308461544813</v>
      </c>
    </row>
    <row r="126" spans="1:6" ht="12.75" customHeight="1" x14ac:dyDescent="0.2">
      <c r="A126" s="63">
        <v>661</v>
      </c>
      <c r="B126" s="65" t="s">
        <v>255</v>
      </c>
      <c r="C126" s="247" t="s">
        <v>256</v>
      </c>
      <c r="D126" s="60">
        <f t="shared" ref="D126:E126" si="23">SUM(D127:D128)</f>
        <v>14535.88</v>
      </c>
      <c r="E126" s="60">
        <f t="shared" si="23"/>
        <v>14678.78</v>
      </c>
      <c r="F126" s="45">
        <f t="shared" si="0"/>
        <v>100.98308461544813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14535.88</v>
      </c>
      <c r="E128" s="194">
        <v>14678.78</v>
      </c>
      <c r="F128" s="45">
        <f t="shared" si="0"/>
        <v>100.98308461544813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454319.6</v>
      </c>
      <c r="E134" s="60">
        <f t="shared" si="25"/>
        <v>675574.25</v>
      </c>
      <c r="F134" s="45">
        <f t="shared" ref="F134:F229" si="26">IF(D134&lt;&gt;0,IF(E134/D134&gt;=100,"&gt;&gt;100",E134/D134*100),"-")</f>
        <v>148.70022116589291</v>
      </c>
    </row>
    <row r="135" spans="1:6" ht="24" x14ac:dyDescent="0.2">
      <c r="A135" s="63">
        <v>671</v>
      </c>
      <c r="B135" s="182" t="s">
        <v>273</v>
      </c>
      <c r="C135" s="247" t="s">
        <v>274</v>
      </c>
      <c r="D135" s="60">
        <f t="shared" ref="D135:E135" si="27">SUM(D136:D138)</f>
        <v>454319.6</v>
      </c>
      <c r="E135" s="60">
        <f t="shared" si="27"/>
        <v>675574.25</v>
      </c>
      <c r="F135" s="45">
        <f t="shared" si="26"/>
        <v>148.70022116589291</v>
      </c>
    </row>
    <row r="136" spans="1:6" ht="12.75" customHeight="1" x14ac:dyDescent="0.2">
      <c r="A136" s="63">
        <v>6711</v>
      </c>
      <c r="B136" s="65" t="s">
        <v>275</v>
      </c>
      <c r="C136" s="247" t="s">
        <v>276</v>
      </c>
      <c r="D136" s="194">
        <v>445456.23</v>
      </c>
      <c r="E136" s="194">
        <v>653809.67000000004</v>
      </c>
      <c r="F136" s="45">
        <f t="shared" si="26"/>
        <v>146.77304434601803</v>
      </c>
    </row>
    <row r="137" spans="1:6" ht="24" x14ac:dyDescent="0.2">
      <c r="A137" s="63">
        <v>6712</v>
      </c>
      <c r="B137" s="182" t="s">
        <v>277</v>
      </c>
      <c r="C137" s="247" t="s">
        <v>278</v>
      </c>
      <c r="D137" s="194">
        <v>8863.3700000000008</v>
      </c>
      <c r="E137" s="194">
        <v>21764.58</v>
      </c>
      <c r="F137" s="45">
        <f t="shared" si="26"/>
        <v>245.55648697955746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3011293.99</v>
      </c>
      <c r="E152" s="60">
        <f>E153+E164+E202+E221+E230+E262+E273</f>
        <v>3579413.78</v>
      </c>
      <c r="F152" s="45">
        <f t="shared" si="26"/>
        <v>118.8663010614915</v>
      </c>
    </row>
    <row r="153" spans="1:6" ht="12.75" customHeight="1" x14ac:dyDescent="0.2">
      <c r="A153" s="63">
        <v>31</v>
      </c>
      <c r="B153" s="64" t="s">
        <v>308</v>
      </c>
      <c r="C153" s="247" t="s">
        <v>3</v>
      </c>
      <c r="D153" s="60">
        <f t="shared" ref="D153:E153" si="30">D154+D159+D160</f>
        <v>2506022.8200000003</v>
      </c>
      <c r="E153" s="60">
        <f t="shared" si="30"/>
        <v>2956480.1399999997</v>
      </c>
      <c r="F153" s="45">
        <f t="shared" si="26"/>
        <v>117.97498875129952</v>
      </c>
    </row>
    <row r="154" spans="1:6" ht="12.75" customHeight="1" x14ac:dyDescent="0.2">
      <c r="A154" s="63">
        <v>311</v>
      </c>
      <c r="B154" s="64" t="s">
        <v>309</v>
      </c>
      <c r="C154" s="247" t="s">
        <v>310</v>
      </c>
      <c r="D154" s="60">
        <f t="shared" ref="D154:E154" si="31">SUM(D155:D158)</f>
        <v>2052281.25</v>
      </c>
      <c r="E154" s="60">
        <f t="shared" si="31"/>
        <v>2486407.5699999998</v>
      </c>
      <c r="F154" s="45">
        <f t="shared" si="26"/>
        <v>121.15335410290378</v>
      </c>
    </row>
    <row r="155" spans="1:6" ht="12.75" customHeight="1" x14ac:dyDescent="0.2">
      <c r="A155" s="63">
        <v>3111</v>
      </c>
      <c r="B155" s="64" t="s">
        <v>311</v>
      </c>
      <c r="C155" s="247" t="s">
        <v>312</v>
      </c>
      <c r="D155" s="194">
        <v>2044080.91</v>
      </c>
      <c r="E155" s="194">
        <v>2462565.7799999998</v>
      </c>
      <c r="F155" s="45">
        <f t="shared" si="26"/>
        <v>120.47300906498852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8200.34</v>
      </c>
      <c r="E157" s="194">
        <v>23841.79</v>
      </c>
      <c r="F157" s="45">
        <f t="shared" si="26"/>
        <v>290.74148145076913</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85257.37</v>
      </c>
      <c r="E159" s="194">
        <v>85762.82</v>
      </c>
      <c r="F159" s="45">
        <f t="shared" si="26"/>
        <v>100.59285197279722</v>
      </c>
    </row>
    <row r="160" spans="1:6" ht="12.75" customHeight="1" x14ac:dyDescent="0.2">
      <c r="A160" s="63">
        <v>313</v>
      </c>
      <c r="B160" s="65" t="s">
        <v>321</v>
      </c>
      <c r="C160" s="247" t="s">
        <v>322</v>
      </c>
      <c r="D160" s="60">
        <f t="shared" ref="D160:E160" si="32">SUM(D161:D163)</f>
        <v>368484.2</v>
      </c>
      <c r="E160" s="60">
        <f t="shared" si="32"/>
        <v>384309.75</v>
      </c>
      <c r="F160" s="45">
        <f t="shared" si="26"/>
        <v>104.29477030494117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368484.2</v>
      </c>
      <c r="E162" s="194">
        <v>384309.75</v>
      </c>
      <c r="F162" s="45">
        <f t="shared" si="26"/>
        <v>104.29477030494117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500250.93</v>
      </c>
      <c r="E164" s="60">
        <f>E165+E170+E178+E188+E189+E194</f>
        <v>553849.23</v>
      </c>
      <c r="F164" s="45">
        <f t="shared" si="26"/>
        <v>110.71428292996876</v>
      </c>
    </row>
    <row r="165" spans="1:6" ht="12.75" customHeight="1" x14ac:dyDescent="0.2">
      <c r="A165" s="63">
        <v>321</v>
      </c>
      <c r="B165" s="64" t="s">
        <v>331</v>
      </c>
      <c r="C165" s="247" t="s">
        <v>332</v>
      </c>
      <c r="D165" s="60">
        <f t="shared" ref="D165:E165" si="33">SUM(D166:D169)</f>
        <v>72090.900000000009</v>
      </c>
      <c r="E165" s="60">
        <f t="shared" si="33"/>
        <v>84234.680000000008</v>
      </c>
      <c r="F165" s="45">
        <f t="shared" si="26"/>
        <v>116.84509417970924</v>
      </c>
    </row>
    <row r="166" spans="1:6" ht="12.75" customHeight="1" x14ac:dyDescent="0.2">
      <c r="A166" s="63">
        <v>3211</v>
      </c>
      <c r="B166" s="64" t="s">
        <v>333</v>
      </c>
      <c r="C166" s="247" t="s">
        <v>334</v>
      </c>
      <c r="D166" s="194">
        <v>14502.14</v>
      </c>
      <c r="E166" s="194">
        <v>19882.2</v>
      </c>
      <c r="F166" s="45">
        <f t="shared" si="26"/>
        <v>137.09838685876704</v>
      </c>
    </row>
    <row r="167" spans="1:6" ht="12.75" customHeight="1" x14ac:dyDescent="0.2">
      <c r="A167" s="63">
        <v>3212</v>
      </c>
      <c r="B167" s="64" t="s">
        <v>335</v>
      </c>
      <c r="C167" s="247" t="s">
        <v>336</v>
      </c>
      <c r="D167" s="194">
        <v>53737.71</v>
      </c>
      <c r="E167" s="194">
        <v>57886.87</v>
      </c>
      <c r="F167" s="45">
        <f t="shared" si="26"/>
        <v>107.72113288787335</v>
      </c>
    </row>
    <row r="168" spans="1:6" ht="12.75" customHeight="1" x14ac:dyDescent="0.2">
      <c r="A168" s="63">
        <v>3213</v>
      </c>
      <c r="B168" s="64" t="s">
        <v>337</v>
      </c>
      <c r="C168" s="247" t="s">
        <v>338</v>
      </c>
      <c r="D168" s="194">
        <v>3851.05</v>
      </c>
      <c r="E168" s="194">
        <v>6465.61</v>
      </c>
      <c r="F168" s="45">
        <f t="shared" si="26"/>
        <v>167.8921333142909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256526.97</v>
      </c>
      <c r="E170" s="60">
        <f t="shared" si="34"/>
        <v>293822.99000000005</v>
      </c>
      <c r="F170" s="45">
        <f t="shared" si="26"/>
        <v>114.538829971757</v>
      </c>
    </row>
    <row r="171" spans="1:6" ht="12.75" customHeight="1" x14ac:dyDescent="0.2">
      <c r="A171" s="63">
        <v>3221</v>
      </c>
      <c r="B171" s="64" t="s">
        <v>343</v>
      </c>
      <c r="C171" s="247" t="s">
        <v>344</v>
      </c>
      <c r="D171" s="194">
        <v>45514.93</v>
      </c>
      <c r="E171" s="194">
        <v>25498.59</v>
      </c>
      <c r="F171" s="45">
        <f t="shared" si="26"/>
        <v>56.022474383680255</v>
      </c>
    </row>
    <row r="172" spans="1:6" ht="12.75" customHeight="1" x14ac:dyDescent="0.2">
      <c r="A172" s="63">
        <v>3222</v>
      </c>
      <c r="B172" s="64" t="s">
        <v>345</v>
      </c>
      <c r="C172" s="247" t="s">
        <v>346</v>
      </c>
      <c r="D172" s="194">
        <v>151154.59</v>
      </c>
      <c r="E172" s="194">
        <v>174181.45</v>
      </c>
      <c r="F172" s="45">
        <f t="shared" si="26"/>
        <v>115.23397999359463</v>
      </c>
    </row>
    <row r="173" spans="1:6" ht="12.75" customHeight="1" x14ac:dyDescent="0.2">
      <c r="A173" s="63">
        <v>3223</v>
      </c>
      <c r="B173" s="65" t="s">
        <v>347</v>
      </c>
      <c r="C173" s="247" t="s">
        <v>348</v>
      </c>
      <c r="D173" s="194">
        <v>35829.94</v>
      </c>
      <c r="E173" s="194">
        <v>77010.41</v>
      </c>
      <c r="F173" s="45">
        <f t="shared" si="26"/>
        <v>214.93312576018826</v>
      </c>
    </row>
    <row r="174" spans="1:6" ht="12.75" customHeight="1" x14ac:dyDescent="0.2">
      <c r="A174" s="63">
        <v>3224</v>
      </c>
      <c r="B174" s="65" t="s">
        <v>349</v>
      </c>
      <c r="C174" s="247" t="s">
        <v>350</v>
      </c>
      <c r="D174" s="194">
        <v>11938.91</v>
      </c>
      <c r="E174" s="194">
        <v>13450.9</v>
      </c>
      <c r="F174" s="45">
        <f t="shared" si="26"/>
        <v>112.66438896013121</v>
      </c>
    </row>
    <row r="175" spans="1:6" ht="12.75" customHeight="1" x14ac:dyDescent="0.2">
      <c r="A175" s="63">
        <v>3225</v>
      </c>
      <c r="B175" s="65" t="s">
        <v>351</v>
      </c>
      <c r="C175" s="247" t="s">
        <v>352</v>
      </c>
      <c r="D175" s="194">
        <v>11438.57</v>
      </c>
      <c r="E175" s="194">
        <v>2319.4499999999998</v>
      </c>
      <c r="F175" s="45">
        <f t="shared" si="26"/>
        <v>20.277447268321129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650.03</v>
      </c>
      <c r="E177" s="194">
        <v>1362.19</v>
      </c>
      <c r="F177" s="45">
        <f t="shared" si="26"/>
        <v>209.55802039905853</v>
      </c>
    </row>
    <row r="178" spans="1:6" ht="12.75" customHeight="1" x14ac:dyDescent="0.2">
      <c r="A178" s="63">
        <v>323</v>
      </c>
      <c r="B178" s="65" t="s">
        <v>357</v>
      </c>
      <c r="C178" s="247" t="s">
        <v>358</v>
      </c>
      <c r="D178" s="60">
        <f t="shared" ref="D178:E178" si="35">SUM(D179:D187)</f>
        <v>98123.45</v>
      </c>
      <c r="E178" s="60">
        <f t="shared" si="35"/>
        <v>153758.37</v>
      </c>
      <c r="F178" s="45">
        <f t="shared" si="26"/>
        <v>156.69890326930005</v>
      </c>
    </row>
    <row r="179" spans="1:6" ht="12.75" customHeight="1" x14ac:dyDescent="0.2">
      <c r="A179" s="63">
        <v>3231</v>
      </c>
      <c r="B179" s="65" t="s">
        <v>359</v>
      </c>
      <c r="C179" s="247" t="s">
        <v>360</v>
      </c>
      <c r="D179" s="194">
        <v>13720.35</v>
      </c>
      <c r="E179" s="194">
        <v>14964.53</v>
      </c>
      <c r="F179" s="45">
        <f t="shared" si="26"/>
        <v>109.06813601693834</v>
      </c>
    </row>
    <row r="180" spans="1:6" ht="12.75" customHeight="1" x14ac:dyDescent="0.2">
      <c r="A180" s="63">
        <v>3232</v>
      </c>
      <c r="B180" s="65" t="s">
        <v>361</v>
      </c>
      <c r="C180" s="247" t="s">
        <v>362</v>
      </c>
      <c r="D180" s="194">
        <v>28685.439999999999</v>
      </c>
      <c r="E180" s="194">
        <v>49809.48</v>
      </c>
      <c r="F180" s="45">
        <f t="shared" si="26"/>
        <v>173.64028580352962</v>
      </c>
    </row>
    <row r="181" spans="1:6" ht="12.75" customHeight="1" x14ac:dyDescent="0.2">
      <c r="A181" s="63">
        <v>3233</v>
      </c>
      <c r="B181" s="65" t="s">
        <v>363</v>
      </c>
      <c r="C181" s="247" t="s">
        <v>364</v>
      </c>
      <c r="D181" s="194">
        <v>687.2</v>
      </c>
      <c r="E181" s="194">
        <v>230.02</v>
      </c>
      <c r="F181" s="45">
        <f t="shared" si="26"/>
        <v>33.472060535506401</v>
      </c>
    </row>
    <row r="182" spans="1:6" ht="12.75" customHeight="1" x14ac:dyDescent="0.2">
      <c r="A182" s="63">
        <v>3234</v>
      </c>
      <c r="B182" s="65" t="s">
        <v>365</v>
      </c>
      <c r="C182" s="247" t="s">
        <v>366</v>
      </c>
      <c r="D182" s="194">
        <v>10750.86</v>
      </c>
      <c r="E182" s="194">
        <v>39581.51</v>
      </c>
      <c r="F182" s="45">
        <f t="shared" si="26"/>
        <v>368.17063937210605</v>
      </c>
    </row>
    <row r="183" spans="1:6" ht="12.75" customHeight="1" x14ac:dyDescent="0.2">
      <c r="A183" s="63">
        <v>3235</v>
      </c>
      <c r="B183" s="64" t="s">
        <v>367</v>
      </c>
      <c r="C183" s="247" t="s">
        <v>368</v>
      </c>
      <c r="D183" s="194">
        <v>3653.81</v>
      </c>
      <c r="E183" s="194">
        <v>6599.3</v>
      </c>
      <c r="F183" s="45">
        <f t="shared" si="26"/>
        <v>180.6142081826915</v>
      </c>
    </row>
    <row r="184" spans="1:6" ht="12.75" customHeight="1" x14ac:dyDescent="0.2">
      <c r="A184" s="63">
        <v>3236</v>
      </c>
      <c r="B184" s="64" t="s">
        <v>369</v>
      </c>
      <c r="C184" s="247" t="s">
        <v>370</v>
      </c>
      <c r="D184" s="194">
        <v>7092.71</v>
      </c>
      <c r="E184" s="194">
        <v>6962.5</v>
      </c>
      <c r="F184" s="45">
        <f t="shared" si="26"/>
        <v>98.164171381601676</v>
      </c>
    </row>
    <row r="185" spans="1:6" ht="12.75" customHeight="1" x14ac:dyDescent="0.2">
      <c r="A185" s="63">
        <v>3237</v>
      </c>
      <c r="B185" s="64" t="s">
        <v>371</v>
      </c>
      <c r="C185" s="247" t="s">
        <v>372</v>
      </c>
      <c r="D185" s="194">
        <v>26163.14</v>
      </c>
      <c r="E185" s="194">
        <v>6498.38</v>
      </c>
      <c r="F185" s="45">
        <f t="shared" si="26"/>
        <v>24.837920830603665</v>
      </c>
    </row>
    <row r="186" spans="1:6" ht="12.75" customHeight="1" x14ac:dyDescent="0.2">
      <c r="A186" s="63">
        <v>3238</v>
      </c>
      <c r="B186" s="64" t="s">
        <v>373</v>
      </c>
      <c r="C186" s="247" t="s">
        <v>374</v>
      </c>
      <c r="D186" s="194">
        <v>5494.08</v>
      </c>
      <c r="E186" s="194">
        <v>7053.01</v>
      </c>
      <c r="F186" s="45">
        <f t="shared" si="26"/>
        <v>128.37472333857534</v>
      </c>
    </row>
    <row r="187" spans="1:6" ht="12.75" customHeight="1" x14ac:dyDescent="0.2">
      <c r="A187" s="63">
        <v>3239</v>
      </c>
      <c r="B187" s="64" t="s">
        <v>375</v>
      </c>
      <c r="C187" s="247" t="s">
        <v>376</v>
      </c>
      <c r="D187" s="194">
        <v>1875.86</v>
      </c>
      <c r="E187" s="194">
        <v>22059.64</v>
      </c>
      <c r="F187" s="45">
        <f t="shared" si="26"/>
        <v>1175.9747529133306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73509.61</v>
      </c>
      <c r="E194" s="60">
        <f t="shared" si="36"/>
        <v>22033.190000000002</v>
      </c>
      <c r="F194" s="45">
        <f t="shared" si="26"/>
        <v>29.973210305428093</v>
      </c>
    </row>
    <row r="195" spans="1:6" ht="12.75" customHeight="1" x14ac:dyDescent="0.2">
      <c r="A195" s="63">
        <v>3291</v>
      </c>
      <c r="B195" s="183" t="s">
        <v>391</v>
      </c>
      <c r="C195" s="247" t="s">
        <v>392</v>
      </c>
      <c r="D195" s="194">
        <v>2057.96</v>
      </c>
      <c r="E195" s="194">
        <v>6739.14</v>
      </c>
      <c r="F195" s="45">
        <f t="shared" si="26"/>
        <v>327.46700616144142</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1804.82</v>
      </c>
      <c r="E197" s="194">
        <v>1345.68</v>
      </c>
      <c r="F197" s="45">
        <f t="shared" si="26"/>
        <v>74.560343967819506</v>
      </c>
    </row>
    <row r="198" spans="1:6" ht="12.75" customHeight="1" x14ac:dyDescent="0.2">
      <c r="A198" s="63">
        <v>3294</v>
      </c>
      <c r="B198" s="64" t="s">
        <v>397</v>
      </c>
      <c r="C198" s="247" t="s">
        <v>398</v>
      </c>
      <c r="D198" s="194">
        <v>110</v>
      </c>
      <c r="E198" s="194">
        <v>1072.6400000000001</v>
      </c>
      <c r="F198" s="45">
        <f t="shared" si="26"/>
        <v>975.12727272727273</v>
      </c>
    </row>
    <row r="199" spans="1:6" ht="12.75" customHeight="1" x14ac:dyDescent="0.2">
      <c r="A199" s="63">
        <v>3295</v>
      </c>
      <c r="B199" s="64" t="s">
        <v>399</v>
      </c>
      <c r="C199" s="247" t="s">
        <v>400</v>
      </c>
      <c r="D199" s="194">
        <v>10280.1</v>
      </c>
      <c r="E199" s="194">
        <v>2520</v>
      </c>
      <c r="F199" s="45">
        <f t="shared" si="26"/>
        <v>24.513380220036769</v>
      </c>
    </row>
    <row r="200" spans="1:6" ht="12.75" customHeight="1" x14ac:dyDescent="0.2">
      <c r="A200" s="63" t="s">
        <v>401</v>
      </c>
      <c r="B200" s="64" t="s">
        <v>402</v>
      </c>
      <c r="C200" s="247" t="s">
        <v>401</v>
      </c>
      <c r="D200" s="194">
        <v>47222.47</v>
      </c>
      <c r="E200" s="194">
        <v>1188.22</v>
      </c>
      <c r="F200" s="45">
        <f t="shared" si="26"/>
        <v>2.5162173854946595</v>
      </c>
    </row>
    <row r="201" spans="1:6" ht="12.75" customHeight="1" x14ac:dyDescent="0.2">
      <c r="A201" s="63">
        <v>3299</v>
      </c>
      <c r="B201" s="64" t="s">
        <v>403</v>
      </c>
      <c r="C201" s="247" t="s">
        <v>404</v>
      </c>
      <c r="D201" s="194">
        <v>12034.26</v>
      </c>
      <c r="E201" s="194">
        <v>9167.51</v>
      </c>
      <c r="F201" s="45">
        <f t="shared" si="26"/>
        <v>76.178427256848366</v>
      </c>
    </row>
    <row r="202" spans="1:6" ht="12.75" customHeight="1" x14ac:dyDescent="0.2">
      <c r="A202" s="63">
        <v>34</v>
      </c>
      <c r="B202" s="183" t="s">
        <v>405</v>
      </c>
      <c r="C202" s="247" t="s">
        <v>406</v>
      </c>
      <c r="D202" s="60">
        <f t="shared" ref="D202:E202" si="37">D203+D208+D216</f>
        <v>4260.9400000000005</v>
      </c>
      <c r="E202" s="60">
        <f t="shared" si="37"/>
        <v>5420.48</v>
      </c>
      <c r="F202" s="45">
        <f t="shared" si="26"/>
        <v>127.21324402596608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4260.9400000000005</v>
      </c>
      <c r="E216" s="60">
        <f t="shared" si="40"/>
        <v>5420.48</v>
      </c>
      <c r="F216" s="45">
        <f t="shared" si="26"/>
        <v>127.21324402596608</v>
      </c>
    </row>
    <row r="217" spans="1:6" ht="12.75" customHeight="1" x14ac:dyDescent="0.2">
      <c r="A217" s="63">
        <v>3431</v>
      </c>
      <c r="B217" s="182" t="s">
        <v>435</v>
      </c>
      <c r="C217" s="247" t="s">
        <v>436</v>
      </c>
      <c r="D217" s="194">
        <v>1962.15</v>
      </c>
      <c r="E217" s="194">
        <v>2259.02</v>
      </c>
      <c r="F217" s="45">
        <f t="shared" si="26"/>
        <v>115.12983207196189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2258.79</v>
      </c>
      <c r="E219" s="194">
        <v>1379.43</v>
      </c>
      <c r="F219" s="45">
        <f t="shared" si="26"/>
        <v>61.069422124234663</v>
      </c>
    </row>
    <row r="220" spans="1:6" ht="12.75" customHeight="1" x14ac:dyDescent="0.2">
      <c r="A220" s="63">
        <v>3434</v>
      </c>
      <c r="B220" s="65" t="s">
        <v>441</v>
      </c>
      <c r="C220" s="247" t="s">
        <v>442</v>
      </c>
      <c r="D220" s="194">
        <v>40</v>
      </c>
      <c r="E220" s="194">
        <v>1782.03</v>
      </c>
      <c r="F220" s="45">
        <f t="shared" si="26"/>
        <v>4455.0749999999998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61562.95</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61562.95</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61562.95</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759.3</v>
      </c>
      <c r="E273" s="60">
        <f t="shared" si="60"/>
        <v>2100.98</v>
      </c>
      <c r="F273" s="45">
        <f t="shared" ref="F273:F277" si="61">IF(D273&lt;&gt;0,IF(E273/D273&gt;=100,"&gt;&gt;100",E273/D273*100),"-")</f>
        <v>276.69959172922432</v>
      </c>
    </row>
    <row r="274" spans="1:6" ht="12.75" customHeight="1" x14ac:dyDescent="0.2">
      <c r="A274" s="63">
        <v>381</v>
      </c>
      <c r="B274" s="64" t="s">
        <v>540</v>
      </c>
      <c r="C274" s="247" t="s">
        <v>541</v>
      </c>
      <c r="D274" s="60">
        <f t="shared" ref="D274:E274" si="62">SUM(D275:D277)</f>
        <v>759.3</v>
      </c>
      <c r="E274" s="60">
        <f t="shared" si="62"/>
        <v>2100.98</v>
      </c>
      <c r="F274" s="45">
        <f t="shared" si="61"/>
        <v>276.69959172922432</v>
      </c>
    </row>
    <row r="275" spans="1:6" ht="12.75" customHeight="1" x14ac:dyDescent="0.2">
      <c r="A275" s="63">
        <v>3811</v>
      </c>
      <c r="B275" s="64" t="s">
        <v>542</v>
      </c>
      <c r="C275" s="247" t="s">
        <v>543</v>
      </c>
      <c r="D275" s="194">
        <v>759.3</v>
      </c>
      <c r="E275" s="194"/>
      <c r="F275" s="45">
        <f t="shared" si="61"/>
        <v>0</v>
      </c>
    </row>
    <row r="276" spans="1:6" ht="12.75" customHeight="1" x14ac:dyDescent="0.2">
      <c r="A276" s="63">
        <v>3812</v>
      </c>
      <c r="B276" s="64" t="s">
        <v>544</v>
      </c>
      <c r="C276" s="247" t="s">
        <v>545</v>
      </c>
      <c r="D276" s="194">
        <v>0</v>
      </c>
      <c r="E276" s="194">
        <v>2100.98</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3011293.99</v>
      </c>
      <c r="E299" s="60">
        <f>E152-E297+E298</f>
        <v>3579413.78</v>
      </c>
      <c r="F299" s="45">
        <f t="shared" si="68"/>
        <v>118.8663010614915</v>
      </c>
    </row>
    <row r="300" spans="1:6" ht="12.75" customHeight="1" x14ac:dyDescent="0.2">
      <c r="A300" s="63" t="s">
        <v>581</v>
      </c>
      <c r="B300" s="64" t="s">
        <v>592</v>
      </c>
      <c r="C300" s="247" t="s">
        <v>593</v>
      </c>
      <c r="D300" s="60">
        <f>IF(D6&gt;=D299,D6-D299,0)</f>
        <v>19128.100000000093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54688.910000000149</v>
      </c>
      <c r="F301" s="45" t="str">
        <f t="shared" si="68"/>
        <v>-</v>
      </c>
    </row>
    <row r="302" spans="1:6" ht="12.75" customHeight="1" x14ac:dyDescent="0.2">
      <c r="A302" s="63">
        <v>92211</v>
      </c>
      <c r="B302" s="64" t="s">
        <v>596</v>
      </c>
      <c r="C302" s="247" t="s">
        <v>597</v>
      </c>
      <c r="D302" s="194">
        <v>457371.01</v>
      </c>
      <c r="E302" s="194">
        <v>476499.11</v>
      </c>
      <c r="F302" s="45">
        <f t="shared" si="68"/>
        <v>104.18218461200676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472.12</v>
      </c>
      <c r="E304" s="194">
        <v>506211.83999999985</v>
      </c>
      <c r="F304" s="45" t="str">
        <f t="shared" si="68"/>
        <v>&gt;&gt;100</v>
      </c>
    </row>
    <row r="305" spans="1:6" ht="12" x14ac:dyDescent="0.2">
      <c r="A305" s="63">
        <v>9661</v>
      </c>
      <c r="B305" s="220" t="s">
        <v>602</v>
      </c>
      <c r="C305" s="247" t="s">
        <v>603</v>
      </c>
      <c r="D305" s="194">
        <v>472.12</v>
      </c>
      <c r="E305" s="194">
        <v>506211.84000000003</v>
      </c>
      <c r="F305" s="45" t="str">
        <f t="shared" si="68"/>
        <v>&gt;&gt;100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107505.01999999999</v>
      </c>
      <c r="E360" s="60">
        <f t="shared" si="86"/>
        <v>80810.740000000005</v>
      </c>
      <c r="F360" s="45">
        <f t="shared" si="72"/>
        <v>75.169271165197699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107505.01999999999</v>
      </c>
      <c r="E373" s="60">
        <f t="shared" si="90"/>
        <v>80810.740000000005</v>
      </c>
      <c r="F373" s="45">
        <f t="shared" si="72"/>
        <v>75.169271165197699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11195.26</v>
      </c>
      <c r="E379" s="60">
        <f t="shared" si="92"/>
        <v>27654.01</v>
      </c>
      <c r="F379" s="45">
        <f t="shared" si="72"/>
        <v>247.01534399379733</v>
      </c>
    </row>
    <row r="380" spans="1:6" ht="12.75" customHeight="1" x14ac:dyDescent="0.2">
      <c r="A380" s="63">
        <v>4221</v>
      </c>
      <c r="B380" s="64" t="s">
        <v>647</v>
      </c>
      <c r="C380" s="247" t="s">
        <v>739</v>
      </c>
      <c r="D380" s="194">
        <v>8863.3700000000008</v>
      </c>
      <c r="E380" s="194">
        <v>12450.89</v>
      </c>
      <c r="F380" s="45">
        <f t="shared" si="72"/>
        <v>140.47580096509563</v>
      </c>
    </row>
    <row r="381" spans="1:6" ht="12.75" customHeight="1" x14ac:dyDescent="0.2">
      <c r="A381" s="63">
        <v>4222</v>
      </c>
      <c r="B381" s="64" t="s">
        <v>740</v>
      </c>
      <c r="C381" s="247" t="s">
        <v>741</v>
      </c>
      <c r="D381" s="194">
        <v>1350</v>
      </c>
      <c r="E381" s="194">
        <v>6369.37</v>
      </c>
      <c r="F381" s="45">
        <f t="shared" si="72"/>
        <v>471.80518518518522</v>
      </c>
    </row>
    <row r="382" spans="1:6" ht="12.75" customHeight="1" x14ac:dyDescent="0.2">
      <c r="A382" s="63">
        <v>4223</v>
      </c>
      <c r="B382" s="64" t="s">
        <v>651</v>
      </c>
      <c r="C382" s="247" t="s">
        <v>742</v>
      </c>
      <c r="D382" s="194">
        <v>981.89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8833.75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96309.759999999995</v>
      </c>
      <c r="E393" s="60">
        <f t="shared" si="94"/>
        <v>53156.73</v>
      </c>
      <c r="F393" s="45">
        <f t="shared" si="72"/>
        <v>55.193502714574315</v>
      </c>
    </row>
    <row r="394" spans="1:6" ht="12.75" customHeight="1" x14ac:dyDescent="0.2">
      <c r="A394" s="63">
        <v>4241</v>
      </c>
      <c r="B394" s="64" t="s">
        <v>756</v>
      </c>
      <c r="C394" s="247" t="s">
        <v>757</v>
      </c>
      <c r="D394" s="194">
        <v>96309.759999999995</v>
      </c>
      <c r="E394" s="194">
        <v>53156.73</v>
      </c>
      <c r="F394" s="45">
        <f t="shared" si="72"/>
        <v>55.193502714574315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107505.01999999999</v>
      </c>
      <c r="E418" s="60">
        <f t="shared" si="102"/>
        <v>80810.740000000005</v>
      </c>
      <c r="F418" s="45">
        <f t="shared" si="72"/>
        <v>75.169271165197699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356194.49</v>
      </c>
      <c r="E420" s="194">
        <v>463699.51</v>
      </c>
      <c r="F420" s="45">
        <f t="shared" si="72"/>
        <v>130.18155053437241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3030422.0900000003</v>
      </c>
      <c r="E422" s="60">
        <f>E6+E308</f>
        <v>3524724.8699999996</v>
      </c>
      <c r="F422" s="45">
        <f t="shared" si="72"/>
        <v>116.31135087191763</v>
      </c>
    </row>
    <row r="423" spans="1:6" ht="12.75" customHeight="1" x14ac:dyDescent="0.2">
      <c r="A423" s="63" t="s">
        <v>581</v>
      </c>
      <c r="B423" s="64" t="s">
        <v>804</v>
      </c>
      <c r="C423" s="247" t="s">
        <v>805</v>
      </c>
      <c r="D423" s="60">
        <f t="shared" ref="D423:E423" si="103">D299+D360</f>
        <v>3118799.0100000002</v>
      </c>
      <c r="E423" s="60">
        <f t="shared" si="103"/>
        <v>3660224.52</v>
      </c>
      <c r="F423" s="45">
        <f t="shared" si="72"/>
        <v>117.36006418701537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88376.919999999925</v>
      </c>
      <c r="E425" s="60">
        <f t="shared" si="105"/>
        <v>135499.65000000037</v>
      </c>
      <c r="F425" s="45">
        <f t="shared" si="72"/>
        <v>153.3201768063432</v>
      </c>
    </row>
    <row r="426" spans="1:6" ht="12.75" customHeight="1" x14ac:dyDescent="0.2">
      <c r="A426" s="251" t="s">
        <v>810</v>
      </c>
      <c r="B426" s="183" t="s">
        <v>811</v>
      </c>
      <c r="C426" s="252" t="s">
        <v>812</v>
      </c>
      <c r="D426" s="60">
        <f t="shared" ref="D426:E426" si="106">IF(D302-D303+D419-D420&gt;=0,D302-D303+D419-D420,0)</f>
        <v>101176.52000000002</v>
      </c>
      <c r="E426" s="60">
        <f t="shared" si="106"/>
        <v>12799.599999999977</v>
      </c>
      <c r="F426" s="45">
        <f t="shared" si="72"/>
        <v>12.650761263581684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472.12</v>
      </c>
      <c r="E428" s="81">
        <f t="shared" si="108"/>
        <v>506211.83999999985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3030422.0900000003</v>
      </c>
      <c r="E643" s="60">
        <f>E422+E430</f>
        <v>3524724.8699999996</v>
      </c>
      <c r="F643" s="45">
        <f t="shared" si="109"/>
        <v>116.31135087191763</v>
      </c>
    </row>
    <row r="644" spans="1:6" ht="12.75" customHeight="1" x14ac:dyDescent="0.2">
      <c r="A644" s="63" t="s">
        <v>581</v>
      </c>
      <c r="B644" s="64" t="s">
        <v>1237</v>
      </c>
      <c r="C644" s="247" t="s">
        <v>1238</v>
      </c>
      <c r="D644" s="60">
        <f>D423+D535</f>
        <v>3118799.0100000002</v>
      </c>
      <c r="E644" s="60">
        <f>E423+E535</f>
        <v>3660224.52</v>
      </c>
      <c r="F644" s="45">
        <f t="shared" si="109"/>
        <v>117.36006418701537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88376.919999999925</v>
      </c>
      <c r="E646" s="60">
        <f t="shared" si="164"/>
        <v>135499.65000000037</v>
      </c>
      <c r="F646" s="45">
        <f t="shared" si="109"/>
        <v>153.3201768063432</v>
      </c>
    </row>
    <row r="647" spans="1:6" ht="24" x14ac:dyDescent="0.2">
      <c r="A647" s="251" t="s">
        <v>1243</v>
      </c>
      <c r="B647" s="64" t="s">
        <v>1244</v>
      </c>
      <c r="C647" s="252" t="s">
        <v>1243</v>
      </c>
      <c r="D647" s="60">
        <f>IF(D426-D427+D641-D642&gt;=0,D426-D427+D641-D642,0)</f>
        <v>101176.52000000002</v>
      </c>
      <c r="E647" s="60">
        <f>IF(E426-E427+E641-E642&gt;=0,E426-E427+E641-E642,0)</f>
        <v>12799.599999999977</v>
      </c>
      <c r="F647" s="45">
        <f t="shared" si="109"/>
        <v>12.650761263581684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12799.600000000093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122700.0500000004</v>
      </c>
      <c r="F650" s="45" t="str">
        <f t="shared" si="109"/>
        <v>-</v>
      </c>
    </row>
    <row r="651" spans="1:6" ht="24" x14ac:dyDescent="0.2">
      <c r="A651" s="249" t="s">
        <v>1251</v>
      </c>
      <c r="B651" s="184" t="s">
        <v>1252</v>
      </c>
      <c r="C651" s="250" t="s">
        <v>1251</v>
      </c>
      <c r="D651" s="196">
        <v>179815.39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100941.09</v>
      </c>
      <c r="E653" s="194">
        <v>91335.57</v>
      </c>
      <c r="F653" s="45">
        <f t="shared" ref="F653:F740" si="167">IF(D653&lt;&gt;0,IF(E653/D653&gt;=100,"&gt;&gt;100",E653/D653*100),"-")</f>
        <v>90.484033806252754</v>
      </c>
    </row>
    <row r="654" spans="1:6" ht="12.75" customHeight="1" x14ac:dyDescent="0.2">
      <c r="A654" s="63" t="s">
        <v>1256</v>
      </c>
      <c r="B654" s="64" t="s">
        <v>1257</v>
      </c>
      <c r="C654" s="247" t="s">
        <v>1256</v>
      </c>
      <c r="D654" s="194">
        <v>853734.49</v>
      </c>
      <c r="E654" s="194">
        <v>1117455.6000000001</v>
      </c>
      <c r="F654" s="45">
        <f t="shared" si="167"/>
        <v>130.8902958811</v>
      </c>
    </row>
    <row r="655" spans="1:6" ht="12.75" customHeight="1" x14ac:dyDescent="0.2">
      <c r="A655" s="63" t="s">
        <v>1258</v>
      </c>
      <c r="B655" s="64" t="s">
        <v>1259</v>
      </c>
      <c r="C655" s="247" t="s">
        <v>1258</v>
      </c>
      <c r="D655" s="194">
        <v>863340.01</v>
      </c>
      <c r="E655" s="194">
        <v>1006236.08</v>
      </c>
      <c r="F655" s="45">
        <f t="shared" si="167"/>
        <v>116.55154033692936</v>
      </c>
    </row>
    <row r="656" spans="1:6" ht="24" x14ac:dyDescent="0.2">
      <c r="A656" s="63">
        <v>11</v>
      </c>
      <c r="B656" s="64" t="s">
        <v>1260</v>
      </c>
      <c r="C656" s="247" t="s">
        <v>1261</v>
      </c>
      <c r="D656" s="60">
        <f t="shared" ref="D656:E656" si="168">+D653+D654-D655</f>
        <v>91335.569999999949</v>
      </c>
      <c r="E656" s="60">
        <f t="shared" si="168"/>
        <v>202555.0900000002</v>
      </c>
      <c r="F656" s="45">
        <f t="shared" si="167"/>
        <v>221.77021504327428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100</v>
      </c>
      <c r="E658" s="253">
        <v>100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100</v>
      </c>
      <c r="E660" s="253">
        <v>100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2329339.13</v>
      </c>
      <c r="E683" s="192">
        <v>2571865.2999999998</v>
      </c>
      <c r="F683" s="71">
        <f t="shared" si="167"/>
        <v>110.41180165122628</v>
      </c>
    </row>
    <row r="684" spans="1:6" ht="24" x14ac:dyDescent="0.2">
      <c r="A684" s="70">
        <v>63613</v>
      </c>
      <c r="B684" s="182" t="s">
        <v>1317</v>
      </c>
      <c r="C684" s="278" t="s">
        <v>1318</v>
      </c>
      <c r="D684" s="192">
        <v>122400.85</v>
      </c>
      <c r="E684" s="192">
        <v>10947.42</v>
      </c>
      <c r="F684" s="71">
        <f t="shared" si="167"/>
        <v>8.9439084777597539</v>
      </c>
    </row>
    <row r="685" spans="1:6" ht="24" x14ac:dyDescent="0.2">
      <c r="A685" s="63">
        <v>63622</v>
      </c>
      <c r="B685" s="244" t="s">
        <v>1319</v>
      </c>
      <c r="C685" s="247" t="s">
        <v>1320</v>
      </c>
      <c r="D685" s="194">
        <v>1403.37</v>
      </c>
      <c r="E685" s="194">
        <v>102044.88</v>
      </c>
      <c r="F685" s="45">
        <f t="shared" si="167"/>
        <v>7271.4166613223897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57954.15</v>
      </c>
      <c r="E724" s="192">
        <v>52533.97</v>
      </c>
      <c r="F724" s="71">
        <f t="shared" si="167"/>
        <v>90.647468731747423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493</v>
      </c>
      <c r="E726" s="192">
        <v>720</v>
      </c>
      <c r="F726" s="71">
        <f t="shared" si="167"/>
        <v>146.0446247464503</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6723.58</v>
      </c>
      <c r="E732" s="192">
        <v>2439</v>
      </c>
      <c r="F732" s="71">
        <f t="shared" si="167"/>
        <v>36.275317613533261</v>
      </c>
    </row>
    <row r="733" spans="1:6" ht="12.75" customHeight="1" x14ac:dyDescent="0.2">
      <c r="A733" s="70">
        <v>31215</v>
      </c>
      <c r="B733" s="65" t="s">
        <v>1395</v>
      </c>
      <c r="C733" s="278" t="s">
        <v>1396</v>
      </c>
      <c r="D733" s="192">
        <v>2648.64</v>
      </c>
      <c r="E733" s="192">
        <v>2648.64</v>
      </c>
      <c r="F733" s="71">
        <f t="shared" si="167"/>
        <v>100</v>
      </c>
    </row>
    <row r="734" spans="1:6" ht="12.75" customHeight="1" x14ac:dyDescent="0.2">
      <c r="A734" s="70">
        <v>32121</v>
      </c>
      <c r="B734" s="65" t="s">
        <v>1397</v>
      </c>
      <c r="C734" s="278" t="s">
        <v>1398</v>
      </c>
      <c r="D734" s="192">
        <v>53546.91</v>
      </c>
      <c r="E734" s="192">
        <v>53367.61</v>
      </c>
      <c r="F734" s="71">
        <f t="shared" si="167"/>
        <v>99.665153414081217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6427.52</v>
      </c>
      <c r="E736" s="194">
        <v>6209.85</v>
      </c>
      <c r="F736" s="45">
        <f t="shared" si="167"/>
        <v>96.61346833615454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20795.939999999999</v>
      </c>
      <c r="E738" s="194">
        <v>6373.38</v>
      </c>
      <c r="F738" s="45">
        <f t="shared" si="167"/>
        <v>30.647232103958753</v>
      </c>
    </row>
    <row r="739" spans="1:6" ht="12.75" customHeight="1" x14ac:dyDescent="0.2">
      <c r="A739" s="70" t="s">
        <v>1407</v>
      </c>
      <c r="B739" s="65" t="s">
        <v>1408</v>
      </c>
      <c r="C739" s="278" t="s">
        <v>1407</v>
      </c>
      <c r="D739" s="192">
        <v>3408.45</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2057.96</v>
      </c>
      <c r="E741" s="192">
        <v>6739.14</v>
      </c>
      <c r="F741" s="71">
        <f t="shared" ref="F741:F1006" si="169">IF(D741&lt;&gt;0,IF(E741/D741&gt;=100,"&gt;&gt;100",E741/D741*100),"-")</f>
        <v>327.46700616144142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2520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61562.95</v>
      </c>
      <c r="F855" s="45" t="str">
        <f t="shared" si="169"/>
        <v>-</v>
      </c>
    </row>
    <row r="856" spans="1:6" ht="12.75" customHeight="1" x14ac:dyDescent="0.2">
      <c r="A856" s="63">
        <v>38117</v>
      </c>
      <c r="B856" s="64" t="s">
        <v>1639</v>
      </c>
      <c r="C856" s="247" t="s">
        <v>1640</v>
      </c>
      <c r="D856" s="194">
        <v>759.3</v>
      </c>
      <c r="E856" s="194">
        <v>0</v>
      </c>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5" verticalDpi="4294967295"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3" zoomScale="190" zoomScaleNormal="190" workbookViewId="0">
      <selection activeCell="E340" sqref="E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1712360.8200000003</v>
      </c>
      <c r="E6" s="180">
        <f t="shared" si="0"/>
        <v>2097341.9299999997</v>
      </c>
      <c r="F6" s="181">
        <f t="shared" ref="F6:F298" si="1">IF(D6&gt;0,IF(E6/D6&gt;=100,"&gt;&gt;100",E6/D6*100),"-")</f>
        <v>122.48247597723004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1436702.8800000004</v>
      </c>
      <c r="E7" s="79">
        <f t="shared" si="2"/>
        <v>1369411.15</v>
      </c>
      <c r="F7" s="71">
        <f t="shared" si="1"/>
        <v>95.316238942877291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82148.52</v>
      </c>
      <c r="E8" s="79">
        <f>E9+E10-E11</f>
        <v>82148.52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82148.52</v>
      </c>
      <c r="E9" s="192">
        <v>82148.52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1354554.3600000003</v>
      </c>
      <c r="E12" s="79">
        <f t="shared" si="3"/>
        <v>1287262.6299999999</v>
      </c>
      <c r="F12" s="71">
        <f t="shared" si="1"/>
        <v>95.032186821944862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1014943.2600000001</v>
      </c>
      <c r="E13" s="79">
        <f t="shared" si="4"/>
        <v>1000779</v>
      </c>
      <c r="F13" s="71">
        <f t="shared" si="1"/>
        <v>98.604428389425422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1063906.5</v>
      </c>
      <c r="E15" s="192">
        <v>1063889.9099999999</v>
      </c>
      <c r="F15" s="71">
        <f t="shared" si="1"/>
        <v>99.998440652444543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1327.11</v>
      </c>
      <c r="E17" s="192">
        <v>1327.11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50290.35</v>
      </c>
      <c r="E18" s="192">
        <v>64438.02</v>
      </c>
      <c r="F18" s="71">
        <f t="shared" si="1"/>
        <v>128.13197760604172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186247.46</v>
      </c>
      <c r="E19" s="79">
        <f t="shared" si="5"/>
        <v>181800.9</v>
      </c>
      <c r="F19" s="71">
        <f t="shared" si="1"/>
        <v>97.61255267588615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380213.98</v>
      </c>
      <c r="E20" s="192">
        <v>393564.87</v>
      </c>
      <c r="F20" s="71">
        <f t="shared" si="1"/>
        <v>103.51141480910302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6895.4</v>
      </c>
      <c r="E21" s="192">
        <v>12952.77</v>
      </c>
      <c r="F21" s="71">
        <f t="shared" si="1"/>
        <v>187.84653537140704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7994.35</v>
      </c>
      <c r="E22" s="192">
        <v>7994.35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5125</v>
      </c>
      <c r="E24" s="192">
        <v>5125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6514.33</v>
      </c>
      <c r="E25" s="192">
        <v>6514.33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2312.31</v>
      </c>
      <c r="E26" s="192">
        <v>11146.06</v>
      </c>
      <c r="F26" s="71">
        <f t="shared" si="1"/>
        <v>482.03138852489502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222807.91</v>
      </c>
      <c r="E28" s="192">
        <v>255496.48</v>
      </c>
      <c r="F28" s="71">
        <f t="shared" si="1"/>
        <v>114.67118918713435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153363.64000000001</v>
      </c>
      <c r="E35" s="79">
        <f t="shared" si="7"/>
        <v>104682.73000000004</v>
      </c>
      <c r="F35" s="71">
        <f t="shared" si="1"/>
        <v>68.257854338877209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319135.44</v>
      </c>
      <c r="E36" s="192">
        <v>270454.53000000003</v>
      </c>
      <c r="F36" s="71">
        <f t="shared" si="1"/>
        <v>84.746003138980754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165771.79999999999</v>
      </c>
      <c r="E40" s="192">
        <v>165771.79999999999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74454.81</v>
      </c>
      <c r="E54" s="192">
        <v>76540.52</v>
      </c>
      <c r="F54" s="71">
        <f t="shared" si="1"/>
        <v>102.80130994894756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74454.81</v>
      </c>
      <c r="E55" s="192">
        <v>76540.52</v>
      </c>
      <c r="F55" s="71">
        <f t="shared" si="1"/>
        <v>102.80130994894756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275657.94</v>
      </c>
      <c r="E69" s="79">
        <f>E70+E82+E88+E119+E135+E147+E165+E171</f>
        <v>727930.78</v>
      </c>
      <c r="F69" s="71">
        <f t="shared" si="1"/>
        <v>264.07031119800138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91335.57</v>
      </c>
      <c r="E70" s="79">
        <f t="shared" si="12"/>
        <v>202555.09</v>
      </c>
      <c r="F70" s="71">
        <f t="shared" si="1"/>
        <v>221.77021504327394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91335.57</v>
      </c>
      <c r="E71" s="79">
        <f t="shared" si="13"/>
        <v>202555.09</v>
      </c>
      <c r="F71" s="71">
        <f t="shared" si="1"/>
        <v>221.77021504327394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91335.57</v>
      </c>
      <c r="E73" s="192">
        <v>202555.09</v>
      </c>
      <c r="F73" s="71">
        <f t="shared" si="1"/>
        <v>221.77021504327394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4034.86</v>
      </c>
      <c r="E82" s="79">
        <f>SUM(E83:E85)-E86+E87</f>
        <v>19163.849999999999</v>
      </c>
      <c r="F82" s="71">
        <f t="shared" si="1"/>
        <v>474.95699974720304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4034.86</v>
      </c>
      <c r="E87" s="192">
        <v>19163.849999999999</v>
      </c>
      <c r="F87" s="71">
        <f t="shared" si="1"/>
        <v>474.95699974720304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472.12</v>
      </c>
      <c r="E147" s="79">
        <f t="shared" si="24"/>
        <v>506211.84000000003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410667.21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410667.21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52348.19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472.12</v>
      </c>
      <c r="E161" s="192">
        <v>1514.82</v>
      </c>
      <c r="F161" s="71">
        <f t="shared" si="1"/>
        <v>320.85486740659155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41681.620000000003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179815.39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179815.39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1712360.8200000003</v>
      </c>
      <c r="E176" s="79">
        <f>E177+E251</f>
        <v>2097341.9300000002</v>
      </c>
      <c r="F176" s="71">
        <f t="shared" si="1"/>
        <v>122.48247597723008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279679.81</v>
      </c>
      <c r="E177" s="79">
        <f>E178+E197+E203+E219+E247+E248</f>
        <v>361712.58</v>
      </c>
      <c r="F177" s="71">
        <f t="shared" si="1"/>
        <v>129.33095885612909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279259.61</v>
      </c>
      <c r="E178" s="79">
        <f>SUM(E179:E181)+E185+E186+SUM(E194:E196)</f>
        <v>338228.38</v>
      </c>
      <c r="F178" s="71">
        <f t="shared" si="1"/>
        <v>121.11611127724487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210892.74</v>
      </c>
      <c r="E179" s="192">
        <v>241634.27</v>
      </c>
      <c r="F179" s="71">
        <f t="shared" si="1"/>
        <v>114.57685551432448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65098.07</v>
      </c>
      <c r="E180" s="192">
        <v>93992.36</v>
      </c>
      <c r="F180" s="71">
        <f t="shared" si="1"/>
        <v>144.38578593804701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0.32</v>
      </c>
      <c r="E181" s="79">
        <f t="shared" si="28"/>
        <v>271.87</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0.32</v>
      </c>
      <c r="E184" s="192">
        <v>271.87</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18.989999999999998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3268.48</v>
      </c>
      <c r="E196" s="192">
        <v>2310.89</v>
      </c>
      <c r="F196" s="71">
        <f t="shared" si="1"/>
        <v>70.702283630311342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420.2</v>
      </c>
      <c r="E197" s="79">
        <f>SUM(E198:E202)</f>
        <v>12459.68</v>
      </c>
      <c r="F197" s="71">
        <f t="shared" si="1"/>
        <v>2965.1784864350311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420.2</v>
      </c>
      <c r="E199" s="192">
        <v>12459.68</v>
      </c>
      <c r="F199" s="71">
        <f t="shared" ref="F199:F202" si="30">IF(D199&gt;0,IF(E199/D199&gt;=100,"&gt;&gt;100",E199/D199*100),"-")</f>
        <v>2965.1784864350311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11024.52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1432681.0100000002</v>
      </c>
      <c r="E251" s="79">
        <f>+E252+E255-E264+E274+E291</f>
        <v>1735629.35</v>
      </c>
      <c r="F251" s="71">
        <f t="shared" si="1"/>
        <v>121.14555423611009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1419409.29</v>
      </c>
      <c r="E252" s="79">
        <f>E253-E254</f>
        <v>1352117.56</v>
      </c>
      <c r="F252" s="71">
        <f t="shared" si="1"/>
        <v>95.259173624261678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1419409.29</v>
      </c>
      <c r="E253" s="192">
        <v>1352117.56</v>
      </c>
      <c r="F253" s="71">
        <f t="shared" si="1"/>
        <v>95.259173624261678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12799.600000000093</v>
      </c>
      <c r="E255" s="79">
        <f>E256-E260</f>
        <v>-122700.04999999999</v>
      </c>
      <c r="F255" s="71">
        <f t="shared" si="1"/>
        <v>-958.62409762804384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730818.81</v>
      </c>
      <c r="E256" s="79">
        <f>SUM(E257:E259)</f>
        <v>421810.2</v>
      </c>
      <c r="F256" s="71">
        <f t="shared" si="1"/>
        <v>57.717479931858897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730818.81</v>
      </c>
      <c r="E257" s="192">
        <v>421810.2</v>
      </c>
      <c r="F257" s="71">
        <f t="shared" si="1"/>
        <v>57.717479931858897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718019.21</v>
      </c>
      <c r="E260" s="79">
        <f>SUM(E261:E263)</f>
        <v>544510.25</v>
      </c>
      <c r="F260" s="71">
        <f t="shared" si="1"/>
        <v>75.835053215358954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718019.21</v>
      </c>
      <c r="E262" s="192">
        <v>544510.25</v>
      </c>
      <c r="F262" s="71">
        <f t="shared" si="1"/>
        <v>75.835053215358954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472.12</v>
      </c>
      <c r="E274" s="79">
        <f>SUM(E275:E277)+SUM(E286:E290)</f>
        <v>506211.84000000003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472.12</v>
      </c>
      <c r="E277" s="79">
        <f>SUM(E278:E285)</f>
        <v>410667.21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472.12</v>
      </c>
      <c r="E283" s="192">
        <v>410667.21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52348.19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1514.82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41681.620000000003</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472.12</v>
      </c>
      <c r="E303" s="192">
        <v>506211.84000000003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3764.68</v>
      </c>
      <c r="E308" s="192">
        <v>18893.669999999998</v>
      </c>
      <c r="F308" s="71">
        <f t="shared" si="43"/>
        <v>501.8665597075979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270.18</v>
      </c>
      <c r="E311" s="192">
        <v>270.18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279259.61</v>
      </c>
      <c r="E337" s="192">
        <v>338228.38</v>
      </c>
      <c r="F337" s="71">
        <f t="shared" si="43"/>
        <v>121.11611127724487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420.2</v>
      </c>
      <c r="E339" s="192">
        <v>12459.68</v>
      </c>
      <c r="F339" s="71">
        <f t="shared" si="43"/>
        <v>2965.1784864350311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11024.52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5" verticalDpi="4294967295"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zoomScale="202" zoomScaleNormal="202"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3118799.01</v>
      </c>
      <c r="E114" s="60">
        <f t="shared" si="22"/>
        <v>3660224.52</v>
      </c>
      <c r="F114" s="45">
        <f t="shared" si="1"/>
        <v>117.36006418701538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3118799.01</v>
      </c>
      <c r="E115" s="60">
        <f t="shared" si="23"/>
        <v>3660224.52</v>
      </c>
      <c r="F115" s="45">
        <f t="shared" si="1"/>
        <v>117.36006418701538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3118799.01</v>
      </c>
      <c r="E117" s="194">
        <v>3660224.52</v>
      </c>
      <c r="F117" s="45">
        <f t="shared" si="1"/>
        <v>117.36006418701538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3118799.01</v>
      </c>
      <c r="E141" s="81">
        <f t="shared" si="28"/>
        <v>3660224.52</v>
      </c>
      <c r="F141" s="61">
        <f t="shared" si="1"/>
        <v>117.36006418701538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5" verticalDpi="4294967295"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zoomScale="190" zoomScaleNormal="19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5" verticalDpi="4294967295"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220" zoomScaleNormal="22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279679.81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3480364.1100000003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3386445.95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2788007.79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531732.09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5143.12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61562.95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80810.740000000005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75" x14ac:dyDescent="0.2">
      <c r="A24" s="294" t="s">
        <v>2567</v>
      </c>
      <c r="B24" s="134" t="s">
        <v>3189</v>
      </c>
      <c r="C24" s="134" t="s">
        <v>3190</v>
      </c>
      <c r="D24" s="283">
        <v>13107.42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3398331.3399999989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3327477.1799999992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2757266.26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502837.8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4871.57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61543.96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957.59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68771.259999999995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2082.9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361712.58000000147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361712.58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338228.38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12459.68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11024.52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5" verticalDpi="4294967295"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1" zoomScale="160" zoomScaleNormal="16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15260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2026-02-09T09:25:04Z</cp:lastPrinted>
  <dcterms:created xsi:type="dcterms:W3CDTF">2022-04-01T05:14:30Z</dcterms:created>
  <dcterms:modified xsi:type="dcterms:W3CDTF">2026-02-09T09:26:15Z</dcterms:modified>
</cp:coreProperties>
</file>